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4.24" sheetId="7" r:id="rId1"/>
  </sheets>
  <definedNames>
    <definedName name="_xlnm._FilterDatabase" localSheetId="0" hidden="1">'4.24'!$A$2:$Q$58</definedName>
    <definedName name="_xlnm.Print_Titles" localSheetId="0">'4.24'!$1:$2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<sst xmlns="http://schemas.openxmlformats.org/spreadsheetml/2006/main" count="384" uniqueCount="126">
  <si>
    <t>中国人民财产保险股份有限公司邯郸市分公司魏县2026年梨果特色农业保险项目公示清单</t>
  </si>
  <si>
    <t>序号</t>
  </si>
  <si>
    <t>乡镇</t>
  </si>
  <si>
    <t>村别</t>
  </si>
  <si>
    <t>投保人</t>
  </si>
  <si>
    <t>亩数</t>
  </si>
  <si>
    <t>户数</t>
  </si>
  <si>
    <t>单位保费</t>
  </si>
  <si>
    <t>单位保额</t>
  </si>
  <si>
    <t>总保费</t>
  </si>
  <si>
    <t>类型</t>
  </si>
  <si>
    <t>总保额</t>
  </si>
  <si>
    <t>起保日期</t>
  </si>
  <si>
    <t>到期日期</t>
  </si>
  <si>
    <t>联系电话</t>
  </si>
  <si>
    <t>农户自付保费（元）</t>
  </si>
  <si>
    <t>政府承担保费（元）</t>
  </si>
  <si>
    <t>备注</t>
  </si>
  <si>
    <t>北皋镇</t>
  </si>
  <si>
    <t>大凹村</t>
  </si>
  <si>
    <t>宋振江</t>
  </si>
  <si>
    <t>种植保险</t>
  </si>
  <si>
    <t>2026.4.22</t>
  </si>
  <si>
    <t>2026.10.31</t>
  </si>
  <si>
    <t>梨</t>
  </si>
  <si>
    <t>东街村</t>
  </si>
  <si>
    <t>魏县鑫穗种植专业合作社</t>
  </si>
  <si>
    <t>营西村</t>
  </si>
  <si>
    <t>聂庆林</t>
  </si>
  <si>
    <t>张二庄镇</t>
  </si>
  <si>
    <t>军寨村</t>
  </si>
  <si>
    <t>刘发军</t>
  </si>
  <si>
    <t>双井镇</t>
  </si>
  <si>
    <t>刘深屯村</t>
  </si>
  <si>
    <t>李瑞玲</t>
  </si>
  <si>
    <t>茜圈村</t>
  </si>
  <si>
    <t>茜国波</t>
  </si>
  <si>
    <t>魏城镇</t>
  </si>
  <si>
    <t>北罗营村</t>
  </si>
  <si>
    <t>司承保</t>
  </si>
  <si>
    <t>前大磨乡、野胡拐乡</t>
  </si>
  <si>
    <t>白枣林村、合义村</t>
  </si>
  <si>
    <t>魏县瑞鑫种植专业合作社</t>
  </si>
  <si>
    <t>东北庄村</t>
  </si>
  <si>
    <t>马希芹</t>
  </si>
  <si>
    <t>李学明</t>
  </si>
  <si>
    <t>陈俊玲</t>
  </si>
  <si>
    <t>西上后村</t>
  </si>
  <si>
    <t>陈令根</t>
  </si>
  <si>
    <t>北台头乡</t>
  </si>
  <si>
    <t>西汤村</t>
  </si>
  <si>
    <t>魏县台头乡汤前村双生家庭农场</t>
  </si>
  <si>
    <t>回隆镇</t>
  </si>
  <si>
    <t>刘庄营村</t>
  </si>
  <si>
    <t>张献军</t>
  </si>
  <si>
    <t>前大磨乡</t>
  </si>
  <si>
    <t>郭枣林村</t>
  </si>
  <si>
    <t>郭现强</t>
  </si>
  <si>
    <t>刘红飞</t>
  </si>
  <si>
    <t>仕望集镇</t>
  </si>
  <si>
    <t>张街村</t>
  </si>
  <si>
    <t>张太平</t>
  </si>
  <si>
    <t>沙口集镇</t>
  </si>
  <si>
    <t>斗门村</t>
  </si>
  <si>
    <t>栗金</t>
  </si>
  <si>
    <t>边马镇</t>
  </si>
  <si>
    <t>东石固村</t>
  </si>
  <si>
    <t>马会锋</t>
  </si>
  <si>
    <t>南双庙镇</t>
  </si>
  <si>
    <t>狮子口村</t>
  </si>
  <si>
    <t>邵文生</t>
  </si>
  <si>
    <t>棘针寨镇</t>
  </si>
  <si>
    <t>义井村</t>
  </si>
  <si>
    <t>王月海</t>
  </si>
  <si>
    <t>汤村</t>
  </si>
  <si>
    <t>王爱民</t>
  </si>
  <si>
    <t>申村</t>
  </si>
  <si>
    <t>申志勇</t>
  </si>
  <si>
    <t>南沙口村</t>
  </si>
  <si>
    <t>范国亮</t>
  </si>
  <si>
    <t>牛冯庄村</t>
  </si>
  <si>
    <t>牛贯齐</t>
  </si>
  <si>
    <t>张宝青</t>
  </si>
  <si>
    <t>任柴曲村</t>
  </si>
  <si>
    <t>任建军</t>
  </si>
  <si>
    <t>牛永飞</t>
  </si>
  <si>
    <t>西街村</t>
  </si>
  <si>
    <t>牛瑞红</t>
  </si>
  <si>
    <t>大兴庄镇</t>
  </si>
  <si>
    <t>李辛庄村</t>
  </si>
  <si>
    <t>魏县梨兴庄家庭农场</t>
  </si>
  <si>
    <t>刘屯村</t>
  </si>
  <si>
    <t>韩海超</t>
  </si>
  <si>
    <t>魏县魏城镇北罗营居民委员会</t>
  </si>
  <si>
    <t>收入保险</t>
  </si>
  <si>
    <t>梨塑膜袋</t>
  </si>
  <si>
    <t>梁河下村</t>
  </si>
  <si>
    <t>魏县魏城镇梁河下居民委员会</t>
  </si>
  <si>
    <t>庞庄村</t>
  </si>
  <si>
    <t>魏县魏城镇庞庄居民委员会</t>
  </si>
  <si>
    <t>东代固镇</t>
  </si>
  <si>
    <t>前罗庄村</t>
  </si>
  <si>
    <t>魏县东代固镇前罗庄村民委员会</t>
  </si>
  <si>
    <t>东北庄</t>
  </si>
  <si>
    <t>梨三层袋</t>
  </si>
  <si>
    <t>都振国</t>
  </si>
  <si>
    <t>王鹏</t>
  </si>
  <si>
    <t>魏县丽鑫家庭农场</t>
  </si>
  <si>
    <t>高刘庄村</t>
  </si>
  <si>
    <t>魏县魏城镇高刘庄居民委员会</t>
  </si>
  <si>
    <t>邵东村</t>
  </si>
  <si>
    <t>魏县东代固镇邵东村村民委员会</t>
  </si>
  <si>
    <t>邵村后</t>
  </si>
  <si>
    <t>魏县东代固镇后邵村村民委员会</t>
  </si>
  <si>
    <t>邵西村</t>
  </si>
  <si>
    <t>魏县东代固镇邵西村民委员会</t>
  </si>
  <si>
    <t>邵中村</t>
  </si>
  <si>
    <t>魏县东代固镇邵中村村民委员会</t>
  </si>
  <si>
    <t>翟小庄村</t>
  </si>
  <si>
    <t>魏县东代固镇翟小庄居民委员会</t>
  </si>
  <si>
    <t>小北关村</t>
  </si>
  <si>
    <t>魏县魏城镇小北关居民委员会</t>
  </si>
  <si>
    <t>范怀银</t>
  </si>
  <si>
    <t>魏县付平种植专业合作社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</si>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</sst>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Courier New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topLeftCell="C1" workbookViewId="0">
      <selection activeCell="T3" sqref="T3"/>
    </sheetView>
  </sheetViews>
  <sheetFormatPr defaultColWidth="9" defaultRowHeight="39.95" customHeight="1"/>
  <cols>
    <col min="1" max="1" width="5.625" style="2" customWidth="1"/>
    <col min="2" max="2" width="8.75" style="3" customWidth="1"/>
    <col min="3" max="3" width="8.625" style="3" customWidth="1"/>
    <col min="4" max="4" width="27" style="3" customWidth="1"/>
    <col min="5" max="5" width="7.375" style="2" customWidth="1"/>
    <col min="6" max="7" width="6.625" style="2" customWidth="1"/>
    <col min="8" max="8" width="7.375" style="2" customWidth="1"/>
    <col min="9" max="9" width="8.875" style="2" customWidth="1"/>
    <col min="10" max="10" width="10.125" style="2" customWidth="1"/>
    <col min="11" max="11" width="9.125" style="2" customWidth="1"/>
    <col min="12" max="12" width="11.625" style="2" customWidth="1"/>
    <col min="13" max="13" width="9.875" style="2" customWidth="1"/>
    <col min="14" max="14" width="12" style="2" customWidth="1"/>
    <col min="15" max="15" width="9" style="2" customWidth="1"/>
    <col min="16" max="17" width="8.375" style="2" customWidth="1"/>
    <col min="18" max="16384" width="9" style="2"/>
  </cols>
  <sheetData>
    <row r="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39" customHeight="1" spans="1:17">
      <c r="A3" s="7">
        <v>1</v>
      </c>
      <c r="B3" s="8" t="s">
        <v>18</v>
      </c>
      <c r="C3" s="8" t="s">
        <v>19</v>
      </c>
      <c r="D3" s="8" t="s">
        <v>20</v>
      </c>
      <c r="E3" s="7">
        <v>98</v>
      </c>
      <c r="F3" s="9">
        <v>1</v>
      </c>
      <c r="G3" s="7">
        <v>200</v>
      </c>
      <c r="H3" s="7">
        <v>4000</v>
      </c>
      <c r="I3" s="7">
        <f t="shared" ref="I3:I33" si="0">E3*200</f>
        <v>19600</v>
      </c>
      <c r="J3" s="7" t="s">
        <v>21</v>
      </c>
      <c r="K3" s="10">
        <f t="shared" ref="K3:K33" si="1">E3*4000</f>
        <v>392000</v>
      </c>
      <c r="L3" s="7" t="s">
        <v>22</v>
      </c>
      <c r="M3" s="7" t="s">
        <v>23</v>
      </c>
      <c r="N3" s="7">
        <v>15630353201</v>
      </c>
      <c r="O3" s="7">
        <f t="shared" ref="O3:O33" si="2">E3*60</f>
        <v>5880</v>
      </c>
      <c r="P3" s="7">
        <f t="shared" ref="P3:P33" si="3">E3*140</f>
        <v>13720</v>
      </c>
      <c r="Q3" s="9" t="s">
        <v>24</v>
      </c>
    </row>
    <row r="4" s="1" customFormat="1" ht="39" customHeight="1" spans="1:17">
      <c r="A4" s="7">
        <v>2</v>
      </c>
      <c r="B4" s="8" t="s">
        <v>18</v>
      </c>
      <c r="C4" s="8" t="s">
        <v>25</v>
      </c>
      <c r="D4" s="8" t="s">
        <v>26</v>
      </c>
      <c r="E4" s="7">
        <v>70</v>
      </c>
      <c r="F4" s="9">
        <v>1</v>
      </c>
      <c r="G4" s="7">
        <v>200</v>
      </c>
      <c r="H4" s="7">
        <v>4000</v>
      </c>
      <c r="I4" s="7">
        <f t="shared" si="0"/>
        <v>14000</v>
      </c>
      <c r="J4" s="7" t="s">
        <v>21</v>
      </c>
      <c r="K4" s="10">
        <f t="shared" si="1"/>
        <v>280000</v>
      </c>
      <c r="L4" s="7" t="s">
        <v>22</v>
      </c>
      <c r="M4" s="7" t="s">
        <v>23</v>
      </c>
      <c r="N4" s="7">
        <v>15081785008</v>
      </c>
      <c r="O4" s="7">
        <f t="shared" si="2"/>
        <v>4200</v>
      </c>
      <c r="P4" s="7">
        <f t="shared" si="3"/>
        <v>9800</v>
      </c>
      <c r="Q4" s="9" t="s">
        <v>24</v>
      </c>
    </row>
    <row r="5" s="1" customFormat="1" ht="39" customHeight="1" spans="1:17">
      <c r="A5" s="7">
        <v>3</v>
      </c>
      <c r="B5" s="8" t="s">
        <v>18</v>
      </c>
      <c r="C5" s="8" t="s">
        <v>27</v>
      </c>
      <c r="D5" s="8" t="s">
        <v>28</v>
      </c>
      <c r="E5" s="7">
        <v>55</v>
      </c>
      <c r="F5" s="9">
        <v>1</v>
      </c>
      <c r="G5" s="7">
        <v>200</v>
      </c>
      <c r="H5" s="7">
        <v>4000</v>
      </c>
      <c r="I5" s="7">
        <f t="shared" si="0"/>
        <v>11000</v>
      </c>
      <c r="J5" s="7" t="s">
        <v>21</v>
      </c>
      <c r="K5" s="10">
        <f t="shared" si="1"/>
        <v>220000</v>
      </c>
      <c r="L5" s="7" t="s">
        <v>22</v>
      </c>
      <c r="M5" s="7" t="s">
        <v>23</v>
      </c>
      <c r="N5" s="7">
        <v>13290402528</v>
      </c>
      <c r="O5" s="7">
        <f t="shared" si="2"/>
        <v>3300</v>
      </c>
      <c r="P5" s="7">
        <f t="shared" si="3"/>
        <v>7700</v>
      </c>
      <c r="Q5" s="9" t="s">
        <v>24</v>
      </c>
    </row>
    <row r="6" s="1" customFormat="1" ht="39" customHeight="1" spans="1:17">
      <c r="A6" s="7">
        <v>4</v>
      </c>
      <c r="B6" s="11" t="s">
        <v>29</v>
      </c>
      <c r="C6" s="8" t="s">
        <v>30</v>
      </c>
      <c r="D6" s="8" t="s">
        <v>31</v>
      </c>
      <c r="E6" s="7">
        <v>140</v>
      </c>
      <c r="F6" s="9">
        <v>1</v>
      </c>
      <c r="G6" s="7">
        <v>200</v>
      </c>
      <c r="H6" s="7">
        <v>4000</v>
      </c>
      <c r="I6" s="7">
        <f t="shared" si="0"/>
        <v>28000</v>
      </c>
      <c r="J6" s="7" t="s">
        <v>21</v>
      </c>
      <c r="K6" s="10">
        <f t="shared" si="1"/>
        <v>560000</v>
      </c>
      <c r="L6" s="7" t="s">
        <v>22</v>
      </c>
      <c r="M6" s="7" t="s">
        <v>23</v>
      </c>
      <c r="N6" s="7">
        <v>13932071686</v>
      </c>
      <c r="O6" s="7">
        <f t="shared" si="2"/>
        <v>8400</v>
      </c>
      <c r="P6" s="7">
        <f t="shared" si="3"/>
        <v>19600</v>
      </c>
      <c r="Q6" s="9" t="s">
        <v>24</v>
      </c>
    </row>
    <row r="7" s="1" customFormat="1" ht="39" customHeight="1" spans="1:17">
      <c r="A7" s="7">
        <v>5</v>
      </c>
      <c r="B7" s="8" t="s">
        <v>32</v>
      </c>
      <c r="C7" s="8" t="s">
        <v>33</v>
      </c>
      <c r="D7" s="8" t="s">
        <v>34</v>
      </c>
      <c r="E7" s="7">
        <v>50</v>
      </c>
      <c r="F7" s="9">
        <v>1</v>
      </c>
      <c r="G7" s="7">
        <v>200</v>
      </c>
      <c r="H7" s="7">
        <v>4000</v>
      </c>
      <c r="I7" s="7">
        <f t="shared" si="0"/>
        <v>10000</v>
      </c>
      <c r="J7" s="7" t="s">
        <v>21</v>
      </c>
      <c r="K7" s="10">
        <f t="shared" si="1"/>
        <v>200000</v>
      </c>
      <c r="L7" s="7" t="s">
        <v>22</v>
      </c>
      <c r="M7" s="7" t="s">
        <v>23</v>
      </c>
      <c r="N7" s="7">
        <v>15200114646</v>
      </c>
      <c r="O7" s="7">
        <f t="shared" si="2"/>
        <v>3000</v>
      </c>
      <c r="P7" s="7">
        <f t="shared" si="3"/>
        <v>7000</v>
      </c>
      <c r="Q7" s="9" t="s">
        <v>24</v>
      </c>
    </row>
    <row r="8" s="1" customFormat="1" ht="39" customHeight="1" spans="1:17">
      <c r="A8" s="7">
        <v>6</v>
      </c>
      <c r="B8" s="8" t="s">
        <v>32</v>
      </c>
      <c r="C8" s="8" t="s">
        <v>35</v>
      </c>
      <c r="D8" s="8" t="s">
        <v>36</v>
      </c>
      <c r="E8" s="7">
        <v>200</v>
      </c>
      <c r="F8" s="9">
        <v>1</v>
      </c>
      <c r="G8" s="7">
        <v>200</v>
      </c>
      <c r="H8" s="7">
        <v>4000</v>
      </c>
      <c r="I8" s="7">
        <f t="shared" si="0"/>
        <v>40000</v>
      </c>
      <c r="J8" s="7" t="s">
        <v>21</v>
      </c>
      <c r="K8" s="10">
        <f t="shared" si="1"/>
        <v>800000</v>
      </c>
      <c r="L8" s="7" t="s">
        <v>22</v>
      </c>
      <c r="M8" s="7" t="s">
        <v>23</v>
      </c>
      <c r="N8" s="7">
        <v>15830005003</v>
      </c>
      <c r="O8" s="7">
        <f t="shared" si="2"/>
        <v>12000</v>
      </c>
      <c r="P8" s="7">
        <f t="shared" si="3"/>
        <v>28000</v>
      </c>
      <c r="Q8" s="9" t="s">
        <v>24</v>
      </c>
    </row>
    <row r="9" s="1" customFormat="1" ht="39" customHeight="1" spans="1:17">
      <c r="A9" s="7">
        <v>7</v>
      </c>
      <c r="B9" s="8" t="s">
        <v>37</v>
      </c>
      <c r="C9" s="8" t="s">
        <v>38</v>
      </c>
      <c r="D9" s="8" t="s">
        <v>39</v>
      </c>
      <c r="E9" s="7">
        <v>100</v>
      </c>
      <c r="F9" s="9">
        <v>1</v>
      </c>
      <c r="G9" s="7">
        <v>200</v>
      </c>
      <c r="H9" s="7">
        <v>4000</v>
      </c>
      <c r="I9" s="7">
        <f t="shared" si="0"/>
        <v>20000</v>
      </c>
      <c r="J9" s="7" t="s">
        <v>21</v>
      </c>
      <c r="K9" s="10">
        <f t="shared" si="1"/>
        <v>400000</v>
      </c>
      <c r="L9" s="7" t="s">
        <v>22</v>
      </c>
      <c r="M9" s="7" t="s">
        <v>23</v>
      </c>
      <c r="N9" s="7">
        <v>15931017209</v>
      </c>
      <c r="O9" s="7">
        <f t="shared" si="2"/>
        <v>6000</v>
      </c>
      <c r="P9" s="7">
        <f t="shared" si="3"/>
        <v>14000</v>
      </c>
      <c r="Q9" s="9" t="s">
        <v>24</v>
      </c>
    </row>
    <row r="10" s="1" customFormat="1" ht="39" customHeight="1" spans="1:17">
      <c r="A10" s="7">
        <v>8</v>
      </c>
      <c r="B10" s="8" t="s">
        <v>40</v>
      </c>
      <c r="C10" s="8" t="s">
        <v>41</v>
      </c>
      <c r="D10" s="8" t="s">
        <v>42</v>
      </c>
      <c r="E10" s="7">
        <v>495</v>
      </c>
      <c r="F10" s="9">
        <v>1</v>
      </c>
      <c r="G10" s="7">
        <v>200</v>
      </c>
      <c r="H10" s="7">
        <v>4000</v>
      </c>
      <c r="I10" s="7">
        <f t="shared" si="0"/>
        <v>99000</v>
      </c>
      <c r="J10" s="7" t="s">
        <v>21</v>
      </c>
      <c r="K10" s="10">
        <f t="shared" si="1"/>
        <v>1980000</v>
      </c>
      <c r="L10" s="7" t="s">
        <v>22</v>
      </c>
      <c r="M10" s="7" t="s">
        <v>23</v>
      </c>
      <c r="N10" s="7">
        <v>13730019688</v>
      </c>
      <c r="O10" s="7">
        <f t="shared" si="2"/>
        <v>29700</v>
      </c>
      <c r="P10" s="7">
        <f t="shared" si="3"/>
        <v>69300</v>
      </c>
      <c r="Q10" s="9" t="s">
        <v>24</v>
      </c>
    </row>
    <row r="11" s="1" customFormat="1" ht="39" customHeight="1" spans="1:17">
      <c r="A11" s="7">
        <v>9</v>
      </c>
      <c r="B11" s="8" t="s">
        <v>32</v>
      </c>
      <c r="C11" s="8" t="s">
        <v>43</v>
      </c>
      <c r="D11" s="8" t="s">
        <v>44</v>
      </c>
      <c r="E11" s="7">
        <v>60</v>
      </c>
      <c r="F11" s="9">
        <v>1</v>
      </c>
      <c r="G11" s="7">
        <v>200</v>
      </c>
      <c r="H11" s="7">
        <v>4000</v>
      </c>
      <c r="I11" s="7">
        <f t="shared" si="0"/>
        <v>12000</v>
      </c>
      <c r="J11" s="7" t="s">
        <v>21</v>
      </c>
      <c r="K11" s="10">
        <f t="shared" si="1"/>
        <v>240000</v>
      </c>
      <c r="L11" s="7" t="s">
        <v>22</v>
      </c>
      <c r="M11" s="7" t="s">
        <v>23</v>
      </c>
      <c r="N11" s="7">
        <v>15630002736</v>
      </c>
      <c r="O11" s="7">
        <f t="shared" si="2"/>
        <v>3600</v>
      </c>
      <c r="P11" s="7">
        <f t="shared" si="3"/>
        <v>8400</v>
      </c>
      <c r="Q11" s="9" t="s">
        <v>24</v>
      </c>
    </row>
    <row r="12" s="1" customFormat="1" ht="39" customHeight="1" spans="1:17">
      <c r="A12" s="7">
        <v>10</v>
      </c>
      <c r="B12" s="8" t="s">
        <v>32</v>
      </c>
      <c r="C12" s="8" t="s">
        <v>43</v>
      </c>
      <c r="D12" s="8" t="s">
        <v>45</v>
      </c>
      <c r="E12" s="7">
        <v>20</v>
      </c>
      <c r="F12" s="9">
        <v>1</v>
      </c>
      <c r="G12" s="7">
        <v>200</v>
      </c>
      <c r="H12" s="7">
        <v>4000</v>
      </c>
      <c r="I12" s="7">
        <f t="shared" si="0"/>
        <v>4000</v>
      </c>
      <c r="J12" s="7" t="s">
        <v>21</v>
      </c>
      <c r="K12" s="10">
        <f t="shared" si="1"/>
        <v>80000</v>
      </c>
      <c r="L12" s="7" t="s">
        <v>22</v>
      </c>
      <c r="M12" s="7" t="s">
        <v>23</v>
      </c>
      <c r="N12" s="7">
        <v>13785069625</v>
      </c>
      <c r="O12" s="7">
        <f t="shared" si="2"/>
        <v>1200</v>
      </c>
      <c r="P12" s="7">
        <f t="shared" si="3"/>
        <v>2800</v>
      </c>
      <c r="Q12" s="9" t="s">
        <v>24</v>
      </c>
    </row>
    <row r="13" s="1" customFormat="1" ht="39" customHeight="1" spans="1:17">
      <c r="A13" s="7">
        <v>11</v>
      </c>
      <c r="B13" s="8" t="s">
        <v>32</v>
      </c>
      <c r="C13" s="8" t="s">
        <v>43</v>
      </c>
      <c r="D13" s="8" t="s">
        <v>46</v>
      </c>
      <c r="E13" s="7">
        <v>70</v>
      </c>
      <c r="F13" s="9">
        <v>1</v>
      </c>
      <c r="G13" s="7">
        <v>200</v>
      </c>
      <c r="H13" s="7">
        <v>4000</v>
      </c>
      <c r="I13" s="7">
        <f t="shared" si="0"/>
        <v>14000</v>
      </c>
      <c r="J13" s="7" t="s">
        <v>21</v>
      </c>
      <c r="K13" s="10">
        <f t="shared" si="1"/>
        <v>280000</v>
      </c>
      <c r="L13" s="7" t="s">
        <v>22</v>
      </c>
      <c r="M13" s="7" t="s">
        <v>23</v>
      </c>
      <c r="N13" s="7">
        <v>15297504829</v>
      </c>
      <c r="O13" s="7">
        <f t="shared" si="2"/>
        <v>4200</v>
      </c>
      <c r="P13" s="7">
        <f t="shared" si="3"/>
        <v>9800</v>
      </c>
      <c r="Q13" s="9" t="s">
        <v>24</v>
      </c>
    </row>
    <row r="14" s="1" customFormat="1" ht="39" customHeight="1" spans="1:17">
      <c r="A14" s="7">
        <v>12</v>
      </c>
      <c r="B14" s="8" t="s">
        <v>18</v>
      </c>
      <c r="C14" s="8" t="s">
        <v>47</v>
      </c>
      <c r="D14" s="8" t="s">
        <v>48</v>
      </c>
      <c r="E14" s="7">
        <v>90</v>
      </c>
      <c r="F14" s="9">
        <v>1</v>
      </c>
      <c r="G14" s="7">
        <v>200</v>
      </c>
      <c r="H14" s="7">
        <v>4000</v>
      </c>
      <c r="I14" s="7">
        <f t="shared" si="0"/>
        <v>18000</v>
      </c>
      <c r="J14" s="7" t="s">
        <v>21</v>
      </c>
      <c r="K14" s="10">
        <f t="shared" si="1"/>
        <v>360000</v>
      </c>
      <c r="L14" s="7" t="s">
        <v>22</v>
      </c>
      <c r="M14" s="7" t="s">
        <v>23</v>
      </c>
      <c r="N14" s="7">
        <v>17635471726</v>
      </c>
      <c r="O14" s="7">
        <f t="shared" si="2"/>
        <v>5400</v>
      </c>
      <c r="P14" s="7">
        <f t="shared" si="3"/>
        <v>12600</v>
      </c>
      <c r="Q14" s="9" t="s">
        <v>24</v>
      </c>
    </row>
    <row r="15" s="1" customFormat="1" ht="39" customHeight="1" spans="1:17">
      <c r="A15" s="7">
        <v>13</v>
      </c>
      <c r="B15" s="8" t="s">
        <v>49</v>
      </c>
      <c r="C15" s="8" t="s">
        <v>50</v>
      </c>
      <c r="D15" s="8" t="s">
        <v>51</v>
      </c>
      <c r="E15" s="7">
        <v>110</v>
      </c>
      <c r="F15" s="9">
        <v>1</v>
      </c>
      <c r="G15" s="7">
        <v>200</v>
      </c>
      <c r="H15" s="7">
        <v>4000</v>
      </c>
      <c r="I15" s="7">
        <f t="shared" si="0"/>
        <v>22000</v>
      </c>
      <c r="J15" s="7" t="s">
        <v>21</v>
      </c>
      <c r="K15" s="10">
        <f t="shared" si="1"/>
        <v>440000</v>
      </c>
      <c r="L15" s="7" t="s">
        <v>22</v>
      </c>
      <c r="M15" s="7" t="s">
        <v>23</v>
      </c>
      <c r="N15" s="7">
        <v>13832091693</v>
      </c>
      <c r="O15" s="7">
        <f t="shared" si="2"/>
        <v>6600</v>
      </c>
      <c r="P15" s="7">
        <f t="shared" si="3"/>
        <v>15400</v>
      </c>
      <c r="Q15" s="9" t="s">
        <v>24</v>
      </c>
    </row>
    <row r="16" s="1" customFormat="1" ht="39" customHeight="1" spans="1:17">
      <c r="A16" s="7">
        <v>14</v>
      </c>
      <c r="B16" s="8" t="s">
        <v>52</v>
      </c>
      <c r="C16" s="8" t="s">
        <v>53</v>
      </c>
      <c r="D16" s="8" t="s">
        <v>54</v>
      </c>
      <c r="E16" s="7">
        <v>110</v>
      </c>
      <c r="F16" s="9">
        <v>1</v>
      </c>
      <c r="G16" s="7">
        <v>200</v>
      </c>
      <c r="H16" s="7">
        <v>4000</v>
      </c>
      <c r="I16" s="7">
        <f t="shared" si="0"/>
        <v>22000</v>
      </c>
      <c r="J16" s="7" t="s">
        <v>21</v>
      </c>
      <c r="K16" s="10">
        <f t="shared" si="1"/>
        <v>440000</v>
      </c>
      <c r="L16" s="7" t="s">
        <v>22</v>
      </c>
      <c r="M16" s="7" t="s">
        <v>23</v>
      </c>
      <c r="N16" s="7">
        <v>13230091466</v>
      </c>
      <c r="O16" s="7">
        <f t="shared" si="2"/>
        <v>6600</v>
      </c>
      <c r="P16" s="7">
        <f t="shared" si="3"/>
        <v>15400</v>
      </c>
      <c r="Q16" s="9" t="s">
        <v>24</v>
      </c>
    </row>
    <row r="17" s="1" customFormat="1" ht="39" customHeight="1" spans="1:17">
      <c r="A17" s="7">
        <v>15</v>
      </c>
      <c r="B17" s="8" t="s">
        <v>55</v>
      </c>
      <c r="C17" s="8" t="s">
        <v>56</v>
      </c>
      <c r="D17" s="8" t="s">
        <v>57</v>
      </c>
      <c r="E17" s="7">
        <v>113</v>
      </c>
      <c r="F17" s="9">
        <v>1</v>
      </c>
      <c r="G17" s="7">
        <v>200</v>
      </c>
      <c r="H17" s="7">
        <v>4000</v>
      </c>
      <c r="I17" s="7">
        <f t="shared" si="0"/>
        <v>22600</v>
      </c>
      <c r="J17" s="7" t="s">
        <v>21</v>
      </c>
      <c r="K17" s="10">
        <f t="shared" si="1"/>
        <v>452000</v>
      </c>
      <c r="L17" s="7" t="s">
        <v>22</v>
      </c>
      <c r="M17" s="7" t="s">
        <v>23</v>
      </c>
      <c r="N17" s="10">
        <v>13603240862</v>
      </c>
      <c r="O17" s="7">
        <f t="shared" si="2"/>
        <v>6780</v>
      </c>
      <c r="P17" s="7">
        <f t="shared" si="3"/>
        <v>15820</v>
      </c>
      <c r="Q17" s="9" t="s">
        <v>24</v>
      </c>
    </row>
    <row r="18" s="1" customFormat="1" ht="39" customHeight="1" spans="1:17">
      <c r="A18" s="7">
        <v>16</v>
      </c>
      <c r="B18" s="8" t="s">
        <v>32</v>
      </c>
      <c r="C18" s="8" t="s">
        <v>43</v>
      </c>
      <c r="D18" s="8" t="s">
        <v>58</v>
      </c>
      <c r="E18" s="7">
        <v>65</v>
      </c>
      <c r="F18" s="9">
        <v>1</v>
      </c>
      <c r="G18" s="7">
        <v>200</v>
      </c>
      <c r="H18" s="7">
        <v>4000</v>
      </c>
      <c r="I18" s="7">
        <f t="shared" si="0"/>
        <v>13000</v>
      </c>
      <c r="J18" s="7" t="s">
        <v>21</v>
      </c>
      <c r="K18" s="10">
        <f t="shared" si="1"/>
        <v>260000</v>
      </c>
      <c r="L18" s="7" t="s">
        <v>22</v>
      </c>
      <c r="M18" s="7" t="s">
        <v>23</v>
      </c>
      <c r="N18" s="7">
        <v>15830025345</v>
      </c>
      <c r="O18" s="7">
        <f t="shared" si="2"/>
        <v>3900</v>
      </c>
      <c r="P18" s="7">
        <f t="shared" si="3"/>
        <v>9100</v>
      </c>
      <c r="Q18" s="9" t="s">
        <v>24</v>
      </c>
    </row>
    <row r="19" s="1" customFormat="1" ht="39" customHeight="1" spans="1:17">
      <c r="A19" s="7">
        <v>17</v>
      </c>
      <c r="B19" s="8" t="s">
        <v>59</v>
      </c>
      <c r="C19" s="8" t="s">
        <v>60</v>
      </c>
      <c r="D19" s="8" t="s">
        <v>61</v>
      </c>
      <c r="E19" s="7">
        <v>170</v>
      </c>
      <c r="F19" s="9">
        <v>1</v>
      </c>
      <c r="G19" s="7">
        <v>200</v>
      </c>
      <c r="H19" s="7">
        <v>4000</v>
      </c>
      <c r="I19" s="7">
        <f t="shared" si="0"/>
        <v>34000</v>
      </c>
      <c r="J19" s="7" t="s">
        <v>21</v>
      </c>
      <c r="K19" s="10">
        <f t="shared" si="1"/>
        <v>680000</v>
      </c>
      <c r="L19" s="7" t="s">
        <v>22</v>
      </c>
      <c r="M19" s="7" t="s">
        <v>23</v>
      </c>
      <c r="N19" s="7">
        <v>18303088200</v>
      </c>
      <c r="O19" s="7">
        <f t="shared" si="2"/>
        <v>10200</v>
      </c>
      <c r="P19" s="7">
        <f t="shared" si="3"/>
        <v>23800</v>
      </c>
      <c r="Q19" s="9" t="s">
        <v>24</v>
      </c>
    </row>
    <row r="20" s="1" customFormat="1" ht="39" customHeight="1" spans="1:17">
      <c r="A20" s="7">
        <v>18</v>
      </c>
      <c r="B20" s="8" t="s">
        <v>62</v>
      </c>
      <c r="C20" s="8" t="s">
        <v>63</v>
      </c>
      <c r="D20" s="8" t="s">
        <v>64</v>
      </c>
      <c r="E20" s="7">
        <v>100</v>
      </c>
      <c r="F20" s="9">
        <v>1</v>
      </c>
      <c r="G20" s="7">
        <v>200</v>
      </c>
      <c r="H20" s="7">
        <v>4000</v>
      </c>
      <c r="I20" s="7">
        <f t="shared" si="0"/>
        <v>20000</v>
      </c>
      <c r="J20" s="7" t="s">
        <v>21</v>
      </c>
      <c r="K20" s="10">
        <f t="shared" si="1"/>
        <v>400000</v>
      </c>
      <c r="L20" s="7" t="s">
        <v>22</v>
      </c>
      <c r="M20" s="7" t="s">
        <v>23</v>
      </c>
      <c r="N20" s="7">
        <v>13283193160</v>
      </c>
      <c r="O20" s="7">
        <f t="shared" si="2"/>
        <v>6000</v>
      </c>
      <c r="P20" s="7">
        <f t="shared" si="3"/>
        <v>14000</v>
      </c>
      <c r="Q20" s="9" t="s">
        <v>24</v>
      </c>
    </row>
    <row r="21" s="1" customFormat="1" ht="39" customHeight="1" spans="1:17">
      <c r="A21" s="7">
        <v>19</v>
      </c>
      <c r="B21" s="11" t="s">
        <v>65</v>
      </c>
      <c r="C21" s="8" t="s">
        <v>66</v>
      </c>
      <c r="D21" s="8" t="s">
        <v>67</v>
      </c>
      <c r="E21" s="7">
        <v>105</v>
      </c>
      <c r="F21" s="9">
        <v>1</v>
      </c>
      <c r="G21" s="7">
        <v>200</v>
      </c>
      <c r="H21" s="7">
        <v>4000</v>
      </c>
      <c r="I21" s="7">
        <f t="shared" si="0"/>
        <v>21000</v>
      </c>
      <c r="J21" s="7" t="s">
        <v>21</v>
      </c>
      <c r="K21" s="10">
        <f t="shared" si="1"/>
        <v>420000</v>
      </c>
      <c r="L21" s="7" t="s">
        <v>22</v>
      </c>
      <c r="M21" s="7" t="s">
        <v>23</v>
      </c>
      <c r="N21" s="10">
        <v>15631417899</v>
      </c>
      <c r="O21" s="7">
        <f t="shared" si="2"/>
        <v>6300</v>
      </c>
      <c r="P21" s="7">
        <f t="shared" si="3"/>
        <v>14700</v>
      </c>
      <c r="Q21" s="9" t="s">
        <v>24</v>
      </c>
    </row>
    <row r="22" s="1" customFormat="1" ht="39" customHeight="1" spans="1:17">
      <c r="A22" s="7">
        <v>20</v>
      </c>
      <c r="B22" s="11" t="s">
        <v>68</v>
      </c>
      <c r="C22" s="8" t="s">
        <v>69</v>
      </c>
      <c r="D22" s="8" t="s">
        <v>70</v>
      </c>
      <c r="E22" s="7">
        <v>33</v>
      </c>
      <c r="F22" s="9">
        <v>1</v>
      </c>
      <c r="G22" s="7">
        <v>200</v>
      </c>
      <c r="H22" s="7">
        <v>4000</v>
      </c>
      <c r="I22" s="7">
        <f t="shared" si="0"/>
        <v>6600</v>
      </c>
      <c r="J22" s="7" t="s">
        <v>21</v>
      </c>
      <c r="K22" s="10">
        <f t="shared" si="1"/>
        <v>132000</v>
      </c>
      <c r="L22" s="7" t="s">
        <v>22</v>
      </c>
      <c r="M22" s="7" t="s">
        <v>23</v>
      </c>
      <c r="N22" s="7">
        <v>18830053511</v>
      </c>
      <c r="O22" s="7">
        <f t="shared" si="2"/>
        <v>1980</v>
      </c>
      <c r="P22" s="7">
        <f t="shared" si="3"/>
        <v>4620</v>
      </c>
      <c r="Q22" s="9" t="s">
        <v>24</v>
      </c>
    </row>
    <row r="23" s="1" customFormat="1" ht="39" customHeight="1" spans="1:17">
      <c r="A23" s="7">
        <v>21</v>
      </c>
      <c r="B23" s="11" t="s">
        <v>71</v>
      </c>
      <c r="C23" s="8" t="s">
        <v>72</v>
      </c>
      <c r="D23" s="8" t="s">
        <v>73</v>
      </c>
      <c r="E23" s="7">
        <v>40</v>
      </c>
      <c r="F23" s="9">
        <v>1</v>
      </c>
      <c r="G23" s="7">
        <v>200</v>
      </c>
      <c r="H23" s="7">
        <v>4000</v>
      </c>
      <c r="I23" s="7">
        <f t="shared" si="0"/>
        <v>8000</v>
      </c>
      <c r="J23" s="7" t="s">
        <v>21</v>
      </c>
      <c r="K23" s="10">
        <f t="shared" si="1"/>
        <v>160000</v>
      </c>
      <c r="L23" s="7" t="s">
        <v>22</v>
      </c>
      <c r="M23" s="7" t="s">
        <v>23</v>
      </c>
      <c r="N23" s="7">
        <v>13463058185</v>
      </c>
      <c r="O23" s="7">
        <f t="shared" si="2"/>
        <v>2400</v>
      </c>
      <c r="P23" s="7">
        <f t="shared" si="3"/>
        <v>5600</v>
      </c>
      <c r="Q23" s="9" t="s">
        <v>24</v>
      </c>
    </row>
    <row r="24" s="1" customFormat="1" ht="39" customHeight="1" spans="1:17">
      <c r="A24" s="7">
        <v>22</v>
      </c>
      <c r="B24" s="8" t="s">
        <v>68</v>
      </c>
      <c r="C24" s="8" t="s">
        <v>74</v>
      </c>
      <c r="D24" s="8" t="s">
        <v>75</v>
      </c>
      <c r="E24" s="7">
        <v>110</v>
      </c>
      <c r="F24" s="9">
        <v>1</v>
      </c>
      <c r="G24" s="7">
        <v>200</v>
      </c>
      <c r="H24" s="7">
        <v>4000</v>
      </c>
      <c r="I24" s="7">
        <f t="shared" si="0"/>
        <v>22000</v>
      </c>
      <c r="J24" s="7" t="s">
        <v>21</v>
      </c>
      <c r="K24" s="10">
        <f t="shared" si="1"/>
        <v>440000</v>
      </c>
      <c r="L24" s="7" t="s">
        <v>22</v>
      </c>
      <c r="M24" s="7" t="s">
        <v>23</v>
      </c>
      <c r="N24" s="7">
        <v>13630805189</v>
      </c>
      <c r="O24" s="7">
        <f t="shared" si="2"/>
        <v>6600</v>
      </c>
      <c r="P24" s="7">
        <f t="shared" si="3"/>
        <v>15400</v>
      </c>
      <c r="Q24" s="9" t="s">
        <v>24</v>
      </c>
    </row>
    <row r="25" s="1" customFormat="1" ht="39" customHeight="1" spans="1:17">
      <c r="A25" s="7">
        <v>23</v>
      </c>
      <c r="B25" s="8" t="s">
        <v>68</v>
      </c>
      <c r="C25" s="8" t="s">
        <v>76</v>
      </c>
      <c r="D25" s="8" t="s">
        <v>77</v>
      </c>
      <c r="E25" s="12">
        <v>110</v>
      </c>
      <c r="F25" s="9">
        <v>1</v>
      </c>
      <c r="G25" s="7">
        <v>200</v>
      </c>
      <c r="H25" s="7">
        <v>4000</v>
      </c>
      <c r="I25" s="7">
        <f t="shared" si="0"/>
        <v>22000</v>
      </c>
      <c r="J25" s="7" t="s">
        <v>21</v>
      </c>
      <c r="K25" s="10">
        <f t="shared" si="1"/>
        <v>440000</v>
      </c>
      <c r="L25" s="7" t="s">
        <v>22</v>
      </c>
      <c r="M25" s="7" t="s">
        <v>23</v>
      </c>
      <c r="N25" s="7">
        <v>15930016999</v>
      </c>
      <c r="O25" s="7">
        <f t="shared" si="2"/>
        <v>6600</v>
      </c>
      <c r="P25" s="7">
        <f t="shared" si="3"/>
        <v>15400</v>
      </c>
      <c r="Q25" s="9" t="s">
        <v>24</v>
      </c>
    </row>
    <row r="26" s="1" customFormat="1" ht="39" customHeight="1" spans="1:17">
      <c r="A26" s="7">
        <v>24</v>
      </c>
      <c r="B26" s="8" t="s">
        <v>62</v>
      </c>
      <c r="C26" s="8" t="s">
        <v>78</v>
      </c>
      <c r="D26" s="8" t="s">
        <v>79</v>
      </c>
      <c r="E26" s="12">
        <v>50</v>
      </c>
      <c r="F26" s="9">
        <v>1</v>
      </c>
      <c r="G26" s="7">
        <v>200</v>
      </c>
      <c r="H26" s="7">
        <v>4000</v>
      </c>
      <c r="I26" s="7">
        <f t="shared" si="0"/>
        <v>10000</v>
      </c>
      <c r="J26" s="7" t="s">
        <v>21</v>
      </c>
      <c r="K26" s="10">
        <f t="shared" si="1"/>
        <v>200000</v>
      </c>
      <c r="L26" s="7" t="s">
        <v>22</v>
      </c>
      <c r="M26" s="7" t="s">
        <v>23</v>
      </c>
      <c r="N26" s="7">
        <v>13292099966</v>
      </c>
      <c r="O26" s="7">
        <f t="shared" si="2"/>
        <v>3000</v>
      </c>
      <c r="P26" s="7">
        <f t="shared" si="3"/>
        <v>7000</v>
      </c>
      <c r="Q26" s="9" t="s">
        <v>24</v>
      </c>
    </row>
    <row r="27" s="1" customFormat="1" ht="39" customHeight="1" spans="1:17">
      <c r="A27" s="7">
        <v>25</v>
      </c>
      <c r="B27" s="8" t="s">
        <v>62</v>
      </c>
      <c r="C27" s="8" t="s">
        <v>80</v>
      </c>
      <c r="D27" s="8" t="s">
        <v>81</v>
      </c>
      <c r="E27" s="12">
        <v>40</v>
      </c>
      <c r="F27" s="9">
        <v>1</v>
      </c>
      <c r="G27" s="7">
        <v>200</v>
      </c>
      <c r="H27" s="7">
        <v>4000</v>
      </c>
      <c r="I27" s="7">
        <f t="shared" si="0"/>
        <v>8000</v>
      </c>
      <c r="J27" s="7" t="s">
        <v>21</v>
      </c>
      <c r="K27" s="10">
        <f t="shared" si="1"/>
        <v>160000</v>
      </c>
      <c r="L27" s="7" t="s">
        <v>22</v>
      </c>
      <c r="M27" s="7" t="s">
        <v>23</v>
      </c>
      <c r="N27" s="7">
        <v>15511018001</v>
      </c>
      <c r="O27" s="7">
        <f t="shared" si="2"/>
        <v>2400</v>
      </c>
      <c r="P27" s="7">
        <f t="shared" si="3"/>
        <v>5600</v>
      </c>
      <c r="Q27" s="9" t="s">
        <v>24</v>
      </c>
    </row>
    <row r="28" s="1" customFormat="1" ht="39" customHeight="1" spans="1:17">
      <c r="A28" s="7">
        <v>26</v>
      </c>
      <c r="B28" s="8" t="s">
        <v>32</v>
      </c>
      <c r="C28" s="8" t="s">
        <v>43</v>
      </c>
      <c r="D28" s="8" t="s">
        <v>82</v>
      </c>
      <c r="E28" s="12">
        <v>50</v>
      </c>
      <c r="F28" s="9">
        <v>1</v>
      </c>
      <c r="G28" s="7">
        <v>200</v>
      </c>
      <c r="H28" s="7">
        <v>4000</v>
      </c>
      <c r="I28" s="7">
        <f t="shared" si="0"/>
        <v>10000</v>
      </c>
      <c r="J28" s="7" t="s">
        <v>21</v>
      </c>
      <c r="K28" s="10">
        <f t="shared" si="1"/>
        <v>200000</v>
      </c>
      <c r="L28" s="7" t="s">
        <v>22</v>
      </c>
      <c r="M28" s="7" t="s">
        <v>23</v>
      </c>
      <c r="N28" s="7">
        <v>15231849518</v>
      </c>
      <c r="O28" s="7">
        <f t="shared" si="2"/>
        <v>3000</v>
      </c>
      <c r="P28" s="7">
        <f t="shared" si="3"/>
        <v>7000</v>
      </c>
      <c r="Q28" s="9" t="s">
        <v>24</v>
      </c>
    </row>
    <row r="29" s="1" customFormat="1" ht="39" customHeight="1" spans="1:17">
      <c r="A29" s="7">
        <v>27</v>
      </c>
      <c r="B29" s="8" t="s">
        <v>55</v>
      </c>
      <c r="C29" s="8" t="s">
        <v>83</v>
      </c>
      <c r="D29" s="8" t="s">
        <v>84</v>
      </c>
      <c r="E29" s="12">
        <v>160</v>
      </c>
      <c r="F29" s="9">
        <v>1</v>
      </c>
      <c r="G29" s="7">
        <v>200</v>
      </c>
      <c r="H29" s="7">
        <v>4000</v>
      </c>
      <c r="I29" s="7">
        <f t="shared" si="0"/>
        <v>32000</v>
      </c>
      <c r="J29" s="7" t="s">
        <v>21</v>
      </c>
      <c r="K29" s="10">
        <f t="shared" si="1"/>
        <v>640000</v>
      </c>
      <c r="L29" s="7" t="s">
        <v>22</v>
      </c>
      <c r="M29" s="7" t="s">
        <v>23</v>
      </c>
      <c r="N29" s="7">
        <v>13831066850</v>
      </c>
      <c r="O29" s="7">
        <f t="shared" si="2"/>
        <v>9600</v>
      </c>
      <c r="P29" s="7">
        <f t="shared" si="3"/>
        <v>22400</v>
      </c>
      <c r="Q29" s="9" t="s">
        <v>24</v>
      </c>
    </row>
    <row r="30" s="1" customFormat="1" ht="39" customHeight="1" spans="1:17">
      <c r="A30" s="7">
        <v>28</v>
      </c>
      <c r="B30" s="8" t="s">
        <v>32</v>
      </c>
      <c r="C30" s="8" t="s">
        <v>43</v>
      </c>
      <c r="D30" s="8" t="s">
        <v>85</v>
      </c>
      <c r="E30" s="12">
        <v>15</v>
      </c>
      <c r="F30" s="9">
        <v>1</v>
      </c>
      <c r="G30" s="7">
        <v>200</v>
      </c>
      <c r="H30" s="7">
        <v>4000</v>
      </c>
      <c r="I30" s="7">
        <f t="shared" si="0"/>
        <v>3000</v>
      </c>
      <c r="J30" s="7" t="s">
        <v>21</v>
      </c>
      <c r="K30" s="10">
        <f t="shared" si="1"/>
        <v>60000</v>
      </c>
      <c r="L30" s="7" t="s">
        <v>22</v>
      </c>
      <c r="M30" s="7" t="s">
        <v>23</v>
      </c>
      <c r="N30" s="7">
        <v>18942609263</v>
      </c>
      <c r="O30" s="7">
        <f t="shared" si="2"/>
        <v>900</v>
      </c>
      <c r="P30" s="7">
        <f t="shared" si="3"/>
        <v>2100</v>
      </c>
      <c r="Q30" s="9" t="s">
        <v>24</v>
      </c>
    </row>
    <row r="31" s="1" customFormat="1" ht="39" customHeight="1" spans="1:17">
      <c r="A31" s="7">
        <v>29</v>
      </c>
      <c r="B31" s="8" t="s">
        <v>52</v>
      </c>
      <c r="C31" s="8" t="s">
        <v>86</v>
      </c>
      <c r="D31" s="8" t="s">
        <v>87</v>
      </c>
      <c r="E31" s="13">
        <v>35</v>
      </c>
      <c r="F31" s="9">
        <v>1</v>
      </c>
      <c r="G31" s="7">
        <v>200</v>
      </c>
      <c r="H31" s="7">
        <v>4000</v>
      </c>
      <c r="I31" s="7">
        <f t="shared" si="0"/>
        <v>7000</v>
      </c>
      <c r="J31" s="7" t="s">
        <v>21</v>
      </c>
      <c r="K31" s="10">
        <f t="shared" si="1"/>
        <v>140000</v>
      </c>
      <c r="L31" s="7" t="s">
        <v>22</v>
      </c>
      <c r="M31" s="7" t="s">
        <v>23</v>
      </c>
      <c r="N31" s="7">
        <v>19555982964</v>
      </c>
      <c r="O31" s="7">
        <f t="shared" si="2"/>
        <v>2100</v>
      </c>
      <c r="P31" s="7">
        <f t="shared" si="3"/>
        <v>4900</v>
      </c>
      <c r="Q31" s="9" t="s">
        <v>24</v>
      </c>
    </row>
    <row r="32" s="1" customFormat="1" ht="39" customHeight="1" spans="1:17">
      <c r="A32" s="7">
        <v>30</v>
      </c>
      <c r="B32" s="8" t="s">
        <v>88</v>
      </c>
      <c r="C32" s="8" t="s">
        <v>89</v>
      </c>
      <c r="D32" s="8" t="s">
        <v>90</v>
      </c>
      <c r="E32" s="13">
        <v>80</v>
      </c>
      <c r="F32" s="9">
        <v>1</v>
      </c>
      <c r="G32" s="7">
        <v>200</v>
      </c>
      <c r="H32" s="7">
        <v>4000</v>
      </c>
      <c r="I32" s="7">
        <f t="shared" si="0"/>
        <v>16000</v>
      </c>
      <c r="J32" s="7" t="s">
        <v>21</v>
      </c>
      <c r="K32" s="10">
        <f t="shared" si="1"/>
        <v>320000</v>
      </c>
      <c r="L32" s="7" t="s">
        <v>22</v>
      </c>
      <c r="M32" s="7" t="s">
        <v>23</v>
      </c>
      <c r="N32" s="7">
        <v>15833068789</v>
      </c>
      <c r="O32" s="7">
        <f t="shared" si="2"/>
        <v>4800</v>
      </c>
      <c r="P32" s="7">
        <f t="shared" si="3"/>
        <v>11200</v>
      </c>
      <c r="Q32" s="9" t="s">
        <v>24</v>
      </c>
    </row>
    <row r="33" s="1" customFormat="1" ht="39" customHeight="1" spans="1:17">
      <c r="A33" s="7">
        <v>31</v>
      </c>
      <c r="B33" s="8" t="s">
        <v>62</v>
      </c>
      <c r="C33" s="8" t="s">
        <v>91</v>
      </c>
      <c r="D33" s="8" t="s">
        <v>92</v>
      </c>
      <c r="E33" s="13">
        <v>80</v>
      </c>
      <c r="F33" s="9">
        <v>1</v>
      </c>
      <c r="G33" s="7">
        <v>200</v>
      </c>
      <c r="H33" s="7">
        <v>4000</v>
      </c>
      <c r="I33" s="7">
        <f t="shared" si="0"/>
        <v>16000</v>
      </c>
      <c r="J33" s="7" t="s">
        <v>21</v>
      </c>
      <c r="K33" s="10">
        <f t="shared" si="1"/>
        <v>320000</v>
      </c>
      <c r="L33" s="7" t="s">
        <v>22</v>
      </c>
      <c r="M33" s="7" t="s">
        <v>23</v>
      </c>
      <c r="N33" s="7">
        <v>18331107037</v>
      </c>
      <c r="O33" s="7">
        <f t="shared" si="2"/>
        <v>4800</v>
      </c>
      <c r="P33" s="7">
        <f t="shared" si="3"/>
        <v>11200</v>
      </c>
      <c r="Q33" s="9" t="s">
        <v>24</v>
      </c>
    </row>
    <row r="34" s="1" customFormat="1" ht="39" customHeight="1" spans="1:17">
      <c r="A34" s="7"/>
      <c r="B34" s="8"/>
      <c r="C34" s="8"/>
      <c r="D34" s="8"/>
      <c r="E34" s="14">
        <f>SUM(E3:E33)</f>
        <v>3024</v>
      </c>
      <c r="F34" s="15">
        <f>SUM(F3:F33)</f>
        <v>31</v>
      </c>
      <c r="G34" s="16"/>
      <c r="H34" s="16">
        <f>SUM(H3:H33)</f>
        <v>124000</v>
      </c>
      <c r="I34" s="16">
        <f>SUM(I3:I33)</f>
        <v>604800</v>
      </c>
      <c r="J34" s="16"/>
      <c r="K34" s="14"/>
      <c r="L34" s="16"/>
      <c r="M34" s="16"/>
      <c r="N34" s="16"/>
      <c r="O34" s="16">
        <f>SUM(O3:O33)</f>
        <v>181440</v>
      </c>
      <c r="P34" s="16">
        <f>SUM(P3:P33)</f>
        <v>423360</v>
      </c>
      <c r="Q34" s="9"/>
    </row>
    <row r="35" s="1" customFormat="1" ht="39" customHeight="1" spans="1:17">
      <c r="A35" s="7">
        <v>32</v>
      </c>
      <c r="B35" s="11" t="s">
        <v>37</v>
      </c>
      <c r="C35" s="8" t="s">
        <v>38</v>
      </c>
      <c r="D35" s="8" t="s">
        <v>93</v>
      </c>
      <c r="E35" s="7">
        <v>510</v>
      </c>
      <c r="F35" s="9">
        <v>70</v>
      </c>
      <c r="G35" s="7">
        <v>300</v>
      </c>
      <c r="H35" s="7">
        <v>5000</v>
      </c>
      <c r="I35" s="7">
        <f t="shared" ref="I35:I38" si="4">E35*G35</f>
        <v>153000</v>
      </c>
      <c r="J35" s="7" t="s">
        <v>94</v>
      </c>
      <c r="K35" s="10">
        <f t="shared" ref="K35:K38" si="5">E35*5000</f>
        <v>2550000</v>
      </c>
      <c r="L35" s="7" t="s">
        <v>22</v>
      </c>
      <c r="M35" s="7" t="s">
        <v>23</v>
      </c>
      <c r="N35" s="10">
        <v>13785034468</v>
      </c>
      <c r="O35" s="7">
        <f t="shared" ref="O35:O38" si="6">E35*G35*0.1</f>
        <v>15300</v>
      </c>
      <c r="P35" s="7">
        <f t="shared" ref="P35:P38" si="7">E35*G35*0.9</f>
        <v>137700</v>
      </c>
      <c r="Q35" s="7" t="s">
        <v>95</v>
      </c>
    </row>
    <row r="36" s="1" customFormat="1" ht="39" customHeight="1" spans="1:17">
      <c r="A36" s="7">
        <v>33</v>
      </c>
      <c r="B36" s="11" t="s">
        <v>37</v>
      </c>
      <c r="C36" s="8" t="s">
        <v>96</v>
      </c>
      <c r="D36" s="11" t="s">
        <v>97</v>
      </c>
      <c r="E36" s="7">
        <v>780</v>
      </c>
      <c r="F36" s="9">
        <v>87</v>
      </c>
      <c r="G36" s="7">
        <v>300</v>
      </c>
      <c r="H36" s="7">
        <v>5000</v>
      </c>
      <c r="I36" s="7">
        <f t="shared" si="4"/>
        <v>234000</v>
      </c>
      <c r="J36" s="7" t="s">
        <v>94</v>
      </c>
      <c r="K36" s="10">
        <f t="shared" si="5"/>
        <v>3900000</v>
      </c>
      <c r="L36" s="7" t="s">
        <v>22</v>
      </c>
      <c r="M36" s="7" t="s">
        <v>23</v>
      </c>
      <c r="N36" s="10">
        <v>15733089310</v>
      </c>
      <c r="O36" s="7">
        <f t="shared" si="6"/>
        <v>23400</v>
      </c>
      <c r="P36" s="7">
        <f t="shared" si="7"/>
        <v>210600</v>
      </c>
      <c r="Q36" s="7" t="s">
        <v>95</v>
      </c>
    </row>
    <row r="37" s="1" customFormat="1" ht="39" customHeight="1" spans="1:17">
      <c r="A37" s="7">
        <v>34</v>
      </c>
      <c r="B37" s="11" t="s">
        <v>37</v>
      </c>
      <c r="C37" s="8" t="s">
        <v>98</v>
      </c>
      <c r="D37" s="11" t="s">
        <v>99</v>
      </c>
      <c r="E37" s="7">
        <v>400</v>
      </c>
      <c r="F37" s="9">
        <v>69</v>
      </c>
      <c r="G37" s="7">
        <v>300</v>
      </c>
      <c r="H37" s="7">
        <v>5000</v>
      </c>
      <c r="I37" s="7">
        <f t="shared" si="4"/>
        <v>120000</v>
      </c>
      <c r="J37" s="7" t="s">
        <v>94</v>
      </c>
      <c r="K37" s="10">
        <f t="shared" si="5"/>
        <v>2000000</v>
      </c>
      <c r="L37" s="7" t="s">
        <v>22</v>
      </c>
      <c r="M37" s="7" t="s">
        <v>23</v>
      </c>
      <c r="N37" s="10">
        <v>15033049653</v>
      </c>
      <c r="O37" s="7">
        <f t="shared" si="6"/>
        <v>12000</v>
      </c>
      <c r="P37" s="7">
        <f t="shared" si="7"/>
        <v>108000</v>
      </c>
      <c r="Q37" s="7" t="s">
        <v>95</v>
      </c>
    </row>
    <row r="38" s="1" customFormat="1" ht="39" customHeight="1" spans="1:17">
      <c r="A38" s="7">
        <v>35</v>
      </c>
      <c r="B38" s="11" t="s">
        <v>100</v>
      </c>
      <c r="C38" s="8" t="s">
        <v>101</v>
      </c>
      <c r="D38" s="11" t="s">
        <v>102</v>
      </c>
      <c r="E38" s="7">
        <v>1100</v>
      </c>
      <c r="F38" s="9">
        <v>227</v>
      </c>
      <c r="G38" s="7">
        <v>300</v>
      </c>
      <c r="H38" s="7">
        <v>5000</v>
      </c>
      <c r="I38" s="7">
        <f t="shared" si="4"/>
        <v>330000</v>
      </c>
      <c r="J38" s="7" t="s">
        <v>94</v>
      </c>
      <c r="K38" s="10">
        <f t="shared" si="5"/>
        <v>5500000</v>
      </c>
      <c r="L38" s="7" t="s">
        <v>22</v>
      </c>
      <c r="M38" s="7" t="s">
        <v>23</v>
      </c>
      <c r="N38" s="10">
        <v>15232029235</v>
      </c>
      <c r="O38" s="7">
        <f t="shared" si="6"/>
        <v>33000</v>
      </c>
      <c r="P38" s="7">
        <f t="shared" si="7"/>
        <v>297000</v>
      </c>
      <c r="Q38" s="7" t="s">
        <v>95</v>
      </c>
    </row>
    <row r="39" s="1" customFormat="1" ht="39" customHeight="1" spans="1:17">
      <c r="A39" s="7"/>
      <c r="B39" s="11"/>
      <c r="C39" s="8"/>
      <c r="D39" s="8"/>
      <c r="E39" s="16">
        <f>SUM(E35:E38)</f>
        <v>2790</v>
      </c>
      <c r="F39" s="15">
        <f>SUM(F35:F38)</f>
        <v>453</v>
      </c>
      <c r="G39" s="16"/>
      <c r="H39" s="16">
        <f>SUM(H35:H38)</f>
        <v>20000</v>
      </c>
      <c r="I39" s="16">
        <f>SUM(I35:I38)</f>
        <v>837000</v>
      </c>
      <c r="J39" s="16"/>
      <c r="K39" s="14"/>
      <c r="L39" s="16"/>
      <c r="M39" s="16"/>
      <c r="N39" s="14"/>
      <c r="O39" s="16">
        <f>SUM(O35:O38)</f>
        <v>83700</v>
      </c>
      <c r="P39" s="16">
        <f>SUM(P35:P38)</f>
        <v>753300</v>
      </c>
      <c r="Q39" s="16"/>
    </row>
    <row r="40" s="1" customFormat="1" ht="39" customHeight="1" spans="1:17">
      <c r="A40" s="7">
        <v>36</v>
      </c>
      <c r="B40" s="11" t="s">
        <v>32</v>
      </c>
      <c r="C40" s="8" t="s">
        <v>103</v>
      </c>
      <c r="D40" s="8" t="s">
        <v>85</v>
      </c>
      <c r="E40" s="7">
        <v>78</v>
      </c>
      <c r="F40" s="9">
        <v>1</v>
      </c>
      <c r="G40" s="7">
        <v>360</v>
      </c>
      <c r="H40" s="7">
        <v>6000</v>
      </c>
      <c r="I40" s="7">
        <f t="shared" ref="I40:I56" si="8">E40*G40</f>
        <v>28080</v>
      </c>
      <c r="J40" s="7" t="s">
        <v>94</v>
      </c>
      <c r="K40" s="10">
        <f t="shared" ref="K40:K56" si="9">E40*6000</f>
        <v>468000</v>
      </c>
      <c r="L40" s="7" t="s">
        <v>22</v>
      </c>
      <c r="M40" s="7" t="s">
        <v>23</v>
      </c>
      <c r="N40" s="10">
        <v>18942609263</v>
      </c>
      <c r="O40" s="7">
        <f t="shared" ref="O40:O56" si="10">E40*G40*0.1</f>
        <v>2808</v>
      </c>
      <c r="P40" s="7">
        <f t="shared" ref="P40:P56" si="11">E40*G40*0.9</f>
        <v>25272</v>
      </c>
      <c r="Q40" s="7" t="s">
        <v>104</v>
      </c>
    </row>
    <row r="41" s="1" customFormat="1" ht="39" customHeight="1" spans="1:17">
      <c r="A41" s="7">
        <v>37</v>
      </c>
      <c r="B41" s="11" t="s">
        <v>52</v>
      </c>
      <c r="C41" s="8" t="s">
        <v>86</v>
      </c>
      <c r="D41" s="8" t="s">
        <v>105</v>
      </c>
      <c r="E41" s="7">
        <v>40</v>
      </c>
      <c r="F41" s="9">
        <v>1</v>
      </c>
      <c r="G41" s="7">
        <v>360</v>
      </c>
      <c r="H41" s="7">
        <v>6000</v>
      </c>
      <c r="I41" s="7">
        <f t="shared" si="8"/>
        <v>14400</v>
      </c>
      <c r="J41" s="7" t="s">
        <v>94</v>
      </c>
      <c r="K41" s="10">
        <f t="shared" si="9"/>
        <v>240000</v>
      </c>
      <c r="L41" s="7" t="s">
        <v>22</v>
      </c>
      <c r="M41" s="7" t="s">
        <v>23</v>
      </c>
      <c r="N41" s="7">
        <v>15231094260</v>
      </c>
      <c r="O41" s="7">
        <f t="shared" si="10"/>
        <v>1440</v>
      </c>
      <c r="P41" s="7">
        <f t="shared" si="11"/>
        <v>12960</v>
      </c>
      <c r="Q41" s="7" t="s">
        <v>104</v>
      </c>
    </row>
    <row r="42" s="1" customFormat="1" ht="39" customHeight="1" spans="1:17">
      <c r="A42" s="7">
        <v>38</v>
      </c>
      <c r="B42" s="11" t="s">
        <v>52</v>
      </c>
      <c r="C42" s="8" t="s">
        <v>86</v>
      </c>
      <c r="D42" s="8" t="s">
        <v>106</v>
      </c>
      <c r="E42" s="7">
        <v>50</v>
      </c>
      <c r="F42" s="9">
        <v>1</v>
      </c>
      <c r="G42" s="7">
        <v>360</v>
      </c>
      <c r="H42" s="7">
        <v>6000</v>
      </c>
      <c r="I42" s="7">
        <f t="shared" si="8"/>
        <v>18000</v>
      </c>
      <c r="J42" s="7" t="s">
        <v>94</v>
      </c>
      <c r="K42" s="10">
        <f t="shared" si="9"/>
        <v>300000</v>
      </c>
      <c r="L42" s="7" t="s">
        <v>22</v>
      </c>
      <c r="M42" s="7" t="s">
        <v>23</v>
      </c>
      <c r="N42" s="10">
        <v>18031039621</v>
      </c>
      <c r="O42" s="7">
        <f t="shared" si="10"/>
        <v>1800</v>
      </c>
      <c r="P42" s="7">
        <f t="shared" si="11"/>
        <v>16200</v>
      </c>
      <c r="Q42" s="7" t="s">
        <v>104</v>
      </c>
    </row>
    <row r="43" s="1" customFormat="1" ht="39" customHeight="1" spans="1:17">
      <c r="A43" s="7">
        <v>39</v>
      </c>
      <c r="B43" s="11" t="s">
        <v>37</v>
      </c>
      <c r="C43" s="8" t="s">
        <v>98</v>
      </c>
      <c r="D43" s="8" t="s">
        <v>107</v>
      </c>
      <c r="E43" s="7">
        <v>32</v>
      </c>
      <c r="F43" s="9">
        <v>1</v>
      </c>
      <c r="G43" s="7">
        <v>360</v>
      </c>
      <c r="H43" s="7">
        <v>6000</v>
      </c>
      <c r="I43" s="7">
        <f t="shared" si="8"/>
        <v>11520</v>
      </c>
      <c r="J43" s="7" t="s">
        <v>94</v>
      </c>
      <c r="K43" s="10">
        <f t="shared" si="9"/>
        <v>192000</v>
      </c>
      <c r="L43" s="7" t="s">
        <v>22</v>
      </c>
      <c r="M43" s="7" t="s">
        <v>23</v>
      </c>
      <c r="N43" s="10">
        <v>13231088789</v>
      </c>
      <c r="O43" s="7">
        <f t="shared" si="10"/>
        <v>1152</v>
      </c>
      <c r="P43" s="7">
        <f t="shared" si="11"/>
        <v>10368</v>
      </c>
      <c r="Q43" s="7" t="s">
        <v>104</v>
      </c>
    </row>
    <row r="44" s="1" customFormat="1" ht="39" customHeight="1" spans="1:17">
      <c r="A44" s="7">
        <v>40</v>
      </c>
      <c r="B44" s="11" t="s">
        <v>37</v>
      </c>
      <c r="C44" s="8" t="s">
        <v>38</v>
      </c>
      <c r="D44" s="8" t="s">
        <v>93</v>
      </c>
      <c r="E44" s="7">
        <v>740</v>
      </c>
      <c r="F44" s="9">
        <v>91</v>
      </c>
      <c r="G44" s="7">
        <v>360</v>
      </c>
      <c r="H44" s="7">
        <v>6000</v>
      </c>
      <c r="I44" s="7">
        <f t="shared" si="8"/>
        <v>266400</v>
      </c>
      <c r="J44" s="7" t="s">
        <v>94</v>
      </c>
      <c r="K44" s="10">
        <f t="shared" si="9"/>
        <v>4440000</v>
      </c>
      <c r="L44" s="7" t="s">
        <v>22</v>
      </c>
      <c r="M44" s="7" t="s">
        <v>23</v>
      </c>
      <c r="N44" s="10">
        <v>15231899351</v>
      </c>
      <c r="O44" s="7">
        <f t="shared" si="10"/>
        <v>26640</v>
      </c>
      <c r="P44" s="7">
        <f t="shared" si="11"/>
        <v>239760</v>
      </c>
      <c r="Q44" s="7" t="s">
        <v>104</v>
      </c>
    </row>
    <row r="45" s="1" customFormat="1" ht="39" customHeight="1" spans="1:17">
      <c r="A45" s="7">
        <v>41</v>
      </c>
      <c r="B45" s="11" t="s">
        <v>37</v>
      </c>
      <c r="C45" s="8" t="s">
        <v>108</v>
      </c>
      <c r="D45" s="17" t="s">
        <v>109</v>
      </c>
      <c r="E45" s="7">
        <v>200</v>
      </c>
      <c r="F45" s="9">
        <v>20</v>
      </c>
      <c r="G45" s="7">
        <v>360</v>
      </c>
      <c r="H45" s="7">
        <v>6000</v>
      </c>
      <c r="I45" s="7">
        <f t="shared" si="8"/>
        <v>72000</v>
      </c>
      <c r="J45" s="7" t="s">
        <v>94</v>
      </c>
      <c r="K45" s="10">
        <f t="shared" si="9"/>
        <v>1200000</v>
      </c>
      <c r="L45" s="7" t="s">
        <v>22</v>
      </c>
      <c r="M45" s="7" t="s">
        <v>23</v>
      </c>
      <c r="N45" s="10">
        <v>13582604109</v>
      </c>
      <c r="O45" s="7">
        <f t="shared" si="10"/>
        <v>7200</v>
      </c>
      <c r="P45" s="7">
        <f t="shared" si="11"/>
        <v>64800</v>
      </c>
      <c r="Q45" s="7" t="s">
        <v>104</v>
      </c>
    </row>
    <row r="46" s="1" customFormat="1" ht="39" customHeight="1" spans="1:17">
      <c r="A46" s="7">
        <v>42</v>
      </c>
      <c r="B46" s="11" t="s">
        <v>37</v>
      </c>
      <c r="C46" s="8" t="s">
        <v>96</v>
      </c>
      <c r="D46" s="11" t="s">
        <v>97</v>
      </c>
      <c r="E46" s="7">
        <v>450</v>
      </c>
      <c r="F46" s="9">
        <v>70</v>
      </c>
      <c r="G46" s="7">
        <v>360</v>
      </c>
      <c r="H46" s="7">
        <v>6000</v>
      </c>
      <c r="I46" s="7">
        <f t="shared" si="8"/>
        <v>162000</v>
      </c>
      <c r="J46" s="7" t="s">
        <v>94</v>
      </c>
      <c r="K46" s="10">
        <f t="shared" si="9"/>
        <v>2700000</v>
      </c>
      <c r="L46" s="7" t="s">
        <v>22</v>
      </c>
      <c r="M46" s="7" t="s">
        <v>23</v>
      </c>
      <c r="N46" s="10">
        <v>15032885599</v>
      </c>
      <c r="O46" s="7">
        <f t="shared" si="10"/>
        <v>16200</v>
      </c>
      <c r="P46" s="7">
        <f t="shared" si="11"/>
        <v>145800</v>
      </c>
      <c r="Q46" s="7" t="s">
        <v>104</v>
      </c>
    </row>
    <row r="47" s="1" customFormat="1" ht="39" customHeight="1" spans="1:17">
      <c r="A47" s="7">
        <v>43</v>
      </c>
      <c r="B47" s="11" t="s">
        <v>37</v>
      </c>
      <c r="C47" s="8" t="s">
        <v>98</v>
      </c>
      <c r="D47" s="11" t="s">
        <v>99</v>
      </c>
      <c r="E47" s="7">
        <v>500</v>
      </c>
      <c r="F47" s="9">
        <v>90</v>
      </c>
      <c r="G47" s="7">
        <v>360</v>
      </c>
      <c r="H47" s="7">
        <v>6000</v>
      </c>
      <c r="I47" s="7">
        <f t="shared" si="8"/>
        <v>180000</v>
      </c>
      <c r="J47" s="7" t="s">
        <v>94</v>
      </c>
      <c r="K47" s="10">
        <f t="shared" si="9"/>
        <v>3000000</v>
      </c>
      <c r="L47" s="7" t="s">
        <v>22</v>
      </c>
      <c r="M47" s="7" t="s">
        <v>23</v>
      </c>
      <c r="N47" s="10">
        <v>15027936645</v>
      </c>
      <c r="O47" s="7">
        <f t="shared" si="10"/>
        <v>18000</v>
      </c>
      <c r="P47" s="7">
        <f t="shared" si="11"/>
        <v>162000</v>
      </c>
      <c r="Q47" s="7" t="s">
        <v>104</v>
      </c>
    </row>
    <row r="48" s="1" customFormat="1" ht="39" customHeight="1" spans="1:17">
      <c r="A48" s="7">
        <v>44</v>
      </c>
      <c r="B48" s="11" t="s">
        <v>100</v>
      </c>
      <c r="C48" s="8" t="s">
        <v>110</v>
      </c>
      <c r="D48" s="8" t="s">
        <v>111</v>
      </c>
      <c r="E48" s="7">
        <v>400</v>
      </c>
      <c r="F48" s="9">
        <v>31</v>
      </c>
      <c r="G48" s="7">
        <v>360</v>
      </c>
      <c r="H48" s="7">
        <v>6000</v>
      </c>
      <c r="I48" s="7">
        <f t="shared" si="8"/>
        <v>144000</v>
      </c>
      <c r="J48" s="7" t="s">
        <v>94</v>
      </c>
      <c r="K48" s="10">
        <f t="shared" si="9"/>
        <v>2400000</v>
      </c>
      <c r="L48" s="7" t="s">
        <v>22</v>
      </c>
      <c r="M48" s="7" t="s">
        <v>23</v>
      </c>
      <c r="N48" s="10">
        <v>13483055240</v>
      </c>
      <c r="O48" s="7">
        <f t="shared" si="10"/>
        <v>14400</v>
      </c>
      <c r="P48" s="7">
        <f t="shared" si="11"/>
        <v>129600</v>
      </c>
      <c r="Q48" s="7" t="s">
        <v>104</v>
      </c>
    </row>
    <row r="49" s="1" customFormat="1" ht="39" customHeight="1" spans="1:17">
      <c r="A49" s="7">
        <v>45</v>
      </c>
      <c r="B49" s="11" t="s">
        <v>100</v>
      </c>
      <c r="C49" s="8" t="s">
        <v>112</v>
      </c>
      <c r="D49" s="18" t="s">
        <v>113</v>
      </c>
      <c r="E49" s="7">
        <v>380</v>
      </c>
      <c r="F49" s="9">
        <v>28</v>
      </c>
      <c r="G49" s="7">
        <v>360</v>
      </c>
      <c r="H49" s="7">
        <v>6000</v>
      </c>
      <c r="I49" s="7">
        <f t="shared" si="8"/>
        <v>136800</v>
      </c>
      <c r="J49" s="7" t="s">
        <v>94</v>
      </c>
      <c r="K49" s="10">
        <f t="shared" si="9"/>
        <v>2280000</v>
      </c>
      <c r="L49" s="7" t="s">
        <v>22</v>
      </c>
      <c r="M49" s="7" t="s">
        <v>23</v>
      </c>
      <c r="N49" s="10">
        <v>18833028144</v>
      </c>
      <c r="O49" s="7">
        <f t="shared" si="10"/>
        <v>13680</v>
      </c>
      <c r="P49" s="7">
        <f t="shared" si="11"/>
        <v>123120</v>
      </c>
      <c r="Q49" s="7" t="s">
        <v>104</v>
      </c>
    </row>
    <row r="50" s="1" customFormat="1" ht="39" customHeight="1" spans="1:17">
      <c r="A50" s="7">
        <v>46</v>
      </c>
      <c r="B50" s="11" t="s">
        <v>100</v>
      </c>
      <c r="C50" s="8" t="s">
        <v>114</v>
      </c>
      <c r="D50" s="8" t="s">
        <v>115</v>
      </c>
      <c r="E50" s="7">
        <v>750</v>
      </c>
      <c r="F50" s="9">
        <v>43</v>
      </c>
      <c r="G50" s="7">
        <v>360</v>
      </c>
      <c r="H50" s="7">
        <v>6000</v>
      </c>
      <c r="I50" s="7">
        <f t="shared" si="8"/>
        <v>270000</v>
      </c>
      <c r="J50" s="7" t="s">
        <v>94</v>
      </c>
      <c r="K50" s="10">
        <f t="shared" si="9"/>
        <v>4500000</v>
      </c>
      <c r="L50" s="7" t="s">
        <v>22</v>
      </c>
      <c r="M50" s="7" t="s">
        <v>23</v>
      </c>
      <c r="N50" s="10">
        <v>15832060289</v>
      </c>
      <c r="O50" s="7">
        <f t="shared" si="10"/>
        <v>27000</v>
      </c>
      <c r="P50" s="7">
        <f t="shared" si="11"/>
        <v>243000</v>
      </c>
      <c r="Q50" s="7" t="s">
        <v>104</v>
      </c>
    </row>
    <row r="51" s="1" customFormat="1" ht="39" customHeight="1" spans="1:17">
      <c r="A51" s="7">
        <v>47</v>
      </c>
      <c r="B51" s="11" t="s">
        <v>100</v>
      </c>
      <c r="C51" s="8" t="s">
        <v>116</v>
      </c>
      <c r="D51" s="8" t="s">
        <v>117</v>
      </c>
      <c r="E51" s="7">
        <v>120</v>
      </c>
      <c r="F51" s="9">
        <v>19</v>
      </c>
      <c r="G51" s="7">
        <v>360</v>
      </c>
      <c r="H51" s="7">
        <v>6000</v>
      </c>
      <c r="I51" s="7">
        <f t="shared" si="8"/>
        <v>43200</v>
      </c>
      <c r="J51" s="7" t="s">
        <v>94</v>
      </c>
      <c r="K51" s="10">
        <f t="shared" si="9"/>
        <v>720000</v>
      </c>
      <c r="L51" s="7" t="s">
        <v>22</v>
      </c>
      <c r="M51" s="7" t="s">
        <v>23</v>
      </c>
      <c r="N51" s="10">
        <v>15227976019</v>
      </c>
      <c r="O51" s="7">
        <f t="shared" si="10"/>
        <v>4320</v>
      </c>
      <c r="P51" s="7">
        <f t="shared" si="11"/>
        <v>38880</v>
      </c>
      <c r="Q51" s="7" t="s">
        <v>104</v>
      </c>
    </row>
    <row r="52" s="1" customFormat="1" ht="39" customHeight="1" spans="1:17">
      <c r="A52" s="7">
        <v>48</v>
      </c>
      <c r="B52" s="11" t="s">
        <v>100</v>
      </c>
      <c r="C52" s="8" t="s">
        <v>118</v>
      </c>
      <c r="D52" s="8" t="s">
        <v>119</v>
      </c>
      <c r="E52" s="7">
        <v>400</v>
      </c>
      <c r="F52" s="9">
        <v>35</v>
      </c>
      <c r="G52" s="7">
        <v>360</v>
      </c>
      <c r="H52" s="7">
        <v>6000</v>
      </c>
      <c r="I52" s="7">
        <f t="shared" si="8"/>
        <v>144000</v>
      </c>
      <c r="J52" s="7" t="s">
        <v>94</v>
      </c>
      <c r="K52" s="10">
        <f t="shared" si="9"/>
        <v>2400000</v>
      </c>
      <c r="L52" s="7" t="s">
        <v>22</v>
      </c>
      <c r="M52" s="7" t="s">
        <v>23</v>
      </c>
      <c r="N52" s="10">
        <v>18031048089</v>
      </c>
      <c r="O52" s="7">
        <f t="shared" si="10"/>
        <v>14400</v>
      </c>
      <c r="P52" s="7">
        <f t="shared" si="11"/>
        <v>129600</v>
      </c>
      <c r="Q52" s="7" t="s">
        <v>104</v>
      </c>
    </row>
    <row r="53" s="1" customFormat="1" ht="39" customHeight="1" spans="1:17">
      <c r="A53" s="7">
        <v>49</v>
      </c>
      <c r="B53" s="11" t="s">
        <v>100</v>
      </c>
      <c r="C53" s="8" t="s">
        <v>101</v>
      </c>
      <c r="D53" s="8" t="s">
        <v>102</v>
      </c>
      <c r="E53" s="7">
        <v>1047</v>
      </c>
      <c r="F53" s="9">
        <v>161</v>
      </c>
      <c r="G53" s="7">
        <v>360</v>
      </c>
      <c r="H53" s="7">
        <v>6000</v>
      </c>
      <c r="I53" s="7">
        <f t="shared" si="8"/>
        <v>376920</v>
      </c>
      <c r="J53" s="7" t="s">
        <v>94</v>
      </c>
      <c r="K53" s="10">
        <f t="shared" si="9"/>
        <v>6282000</v>
      </c>
      <c r="L53" s="7" t="s">
        <v>22</v>
      </c>
      <c r="M53" s="7" t="s">
        <v>23</v>
      </c>
      <c r="N53" s="10">
        <v>18833903078</v>
      </c>
      <c r="O53" s="7">
        <f t="shared" si="10"/>
        <v>37692</v>
      </c>
      <c r="P53" s="7">
        <f t="shared" si="11"/>
        <v>339228</v>
      </c>
      <c r="Q53" s="7" t="s">
        <v>104</v>
      </c>
    </row>
    <row r="54" s="1" customFormat="1" ht="39" customHeight="1" spans="1:17">
      <c r="A54" s="7">
        <v>50</v>
      </c>
      <c r="B54" s="11" t="s">
        <v>37</v>
      </c>
      <c r="C54" s="8" t="s">
        <v>120</v>
      </c>
      <c r="D54" s="8" t="s">
        <v>121</v>
      </c>
      <c r="E54" s="7">
        <v>100</v>
      </c>
      <c r="F54" s="9">
        <v>21</v>
      </c>
      <c r="G54" s="7">
        <v>360</v>
      </c>
      <c r="H54" s="7">
        <v>6000</v>
      </c>
      <c r="I54" s="7">
        <f t="shared" si="8"/>
        <v>36000</v>
      </c>
      <c r="J54" s="7" t="s">
        <v>94</v>
      </c>
      <c r="K54" s="10">
        <f t="shared" si="9"/>
        <v>600000</v>
      </c>
      <c r="L54" s="7" t="s">
        <v>22</v>
      </c>
      <c r="M54" s="7" t="s">
        <v>23</v>
      </c>
      <c r="N54" s="10">
        <v>13230098139</v>
      </c>
      <c r="O54" s="7">
        <f t="shared" si="10"/>
        <v>3600</v>
      </c>
      <c r="P54" s="7">
        <f t="shared" si="11"/>
        <v>32400</v>
      </c>
      <c r="Q54" s="7" t="s">
        <v>104</v>
      </c>
    </row>
    <row r="55" s="1" customFormat="1" ht="39" customHeight="1" spans="1:17">
      <c r="A55" s="7">
        <v>51</v>
      </c>
      <c r="B55" s="11" t="s">
        <v>52</v>
      </c>
      <c r="C55" s="8" t="s">
        <v>25</v>
      </c>
      <c r="D55" s="8" t="s">
        <v>122</v>
      </c>
      <c r="E55" s="7">
        <v>40</v>
      </c>
      <c r="F55" s="9">
        <v>1</v>
      </c>
      <c r="G55" s="7">
        <v>360</v>
      </c>
      <c r="H55" s="7">
        <v>6000</v>
      </c>
      <c r="I55" s="7">
        <f t="shared" si="8"/>
        <v>14400</v>
      </c>
      <c r="J55" s="7" t="s">
        <v>94</v>
      </c>
      <c r="K55" s="10">
        <f t="shared" si="9"/>
        <v>240000</v>
      </c>
      <c r="L55" s="7" t="s">
        <v>22</v>
      </c>
      <c r="M55" s="7" t="s">
        <v>23</v>
      </c>
      <c r="N55" s="10">
        <v>13673206575</v>
      </c>
      <c r="O55" s="7">
        <f t="shared" si="10"/>
        <v>1440</v>
      </c>
      <c r="P55" s="7">
        <f t="shared" si="11"/>
        <v>12960</v>
      </c>
      <c r="Q55" s="7" t="s">
        <v>104</v>
      </c>
    </row>
    <row r="56" s="1" customFormat="1" ht="39" customHeight="1" spans="1:17">
      <c r="A56" s="7">
        <v>52</v>
      </c>
      <c r="B56" s="11" t="s">
        <v>37</v>
      </c>
      <c r="C56" s="8" t="s">
        <v>98</v>
      </c>
      <c r="D56" s="8" t="s">
        <v>123</v>
      </c>
      <c r="E56" s="7">
        <v>68</v>
      </c>
      <c r="F56" s="7">
        <v>1</v>
      </c>
      <c r="G56" s="7">
        <v>360</v>
      </c>
      <c r="H56" s="7">
        <v>6000</v>
      </c>
      <c r="I56" s="7">
        <f t="shared" si="8"/>
        <v>24480</v>
      </c>
      <c r="J56" s="7" t="s">
        <v>94</v>
      </c>
      <c r="K56" s="10">
        <f t="shared" si="9"/>
        <v>408000</v>
      </c>
      <c r="L56" s="7" t="s">
        <v>22</v>
      </c>
      <c r="M56" s="7" t="s">
        <v>23</v>
      </c>
      <c r="N56" s="7">
        <v>13930021023</v>
      </c>
      <c r="O56" s="7">
        <f t="shared" si="10"/>
        <v>2448</v>
      </c>
      <c r="P56" s="7">
        <f t="shared" si="11"/>
        <v>22032</v>
      </c>
      <c r="Q56" s="7" t="s">
        <v>104</v>
      </c>
    </row>
    <row r="57" s="1" customFormat="1" ht="39" customHeight="1" spans="1:17">
      <c r="A57" s="19"/>
      <c r="B57" s="20"/>
      <c r="C57" s="21"/>
      <c r="D57" s="22"/>
      <c r="E57" s="16">
        <f>SUM(E40:E56)</f>
        <v>5395</v>
      </c>
      <c r="F57" s="16">
        <f>SUM(F40:F56)</f>
        <v>615</v>
      </c>
      <c r="G57" s="16"/>
      <c r="H57" s="16">
        <f>SUM(H40:H56)</f>
        <v>102000</v>
      </c>
      <c r="I57" s="16">
        <f>SUM(I40:I56)</f>
        <v>1942200</v>
      </c>
      <c r="J57" s="16"/>
      <c r="K57" s="14"/>
      <c r="L57" s="16"/>
      <c r="M57" s="16"/>
      <c r="N57" s="16"/>
      <c r="O57" s="16">
        <f>SUM(O40:O56)</f>
        <v>194220</v>
      </c>
      <c r="P57" s="16">
        <f>SUM(P40:P56)</f>
        <v>1747980</v>
      </c>
      <c r="Q57" s="7"/>
    </row>
    <row r="58" ht="39" customHeight="1" spans="1:17">
      <c r="A58" s="23" t="s">
        <v>124</v>
      </c>
      <c r="B58" s="24"/>
      <c r="C58" s="24"/>
      <c r="D58" s="25"/>
      <c r="E58" s="26">
        <f>E57+E39+E34</f>
        <v>11209</v>
      </c>
      <c r="F58" s="26">
        <f>F57+F39+F34</f>
        <v>1099</v>
      </c>
      <c r="G58" s="26"/>
      <c r="H58" s="26"/>
      <c r="I58" s="7">
        <f>I57+I39+I34</f>
        <v>3384000</v>
      </c>
      <c r="J58" s="26"/>
      <c r="K58" s="10">
        <f>SUM(K3:K56)</f>
        <v>58416000</v>
      </c>
      <c r="L58" s="26"/>
      <c r="M58" s="26"/>
      <c r="N58" s="26"/>
      <c r="O58" s="7">
        <f>O57+O39+O34</f>
        <v>459360</v>
      </c>
      <c r="P58" s="7">
        <f>P57+P39+P34</f>
        <v>2924640</v>
      </c>
      <c r="Q58" s="26" t="s">
        <v>125</v>
      </c>
    </row>
  </sheetData>
  <mergeCells count="2">
    <mergeCell ref="A1:Q1"/>
    <mergeCell ref="A58:D58"/>
  </mergeCells>
  <printOptions horizontalCentered="1" verticalCentered="1"/>
  <pageMargins left="0.393055555555556" right="0.393055555555556" top="0.590277777777778" bottom="0.393055555555556" header="0.511805555555556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延凯</cp:lastModifiedBy>
  <dcterms:created xsi:type="dcterms:W3CDTF">2023-04-14T00:47:00Z</dcterms:created>
  <cp:lastPrinted>2024-06-07T01:48:00Z</cp:lastPrinted>
  <dcterms:modified xsi:type="dcterms:W3CDTF">2026-05-12T00:55:48Z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9E4AA353C82543E3B72FA2EA937A67CC</vt:lpwstr>
  </property>
  <property fmtid="{D5CDD505-2E9C-101B-9397-08002B2CF9AE}" pid="4" name="CalculationRule">
    <vt:i4>0</vt:i4>
  </property>
</Properties>
</file>