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375"/>
  </bookViews>
  <sheets>
    <sheet name="sheet1" sheetId="4" r:id="rId1"/>
  </sheets>
  <externalReferences>
    <externalReference r:id="rId2"/>
  </externalReferences>
  <definedNames>
    <definedName name="_xlnm._FilterDatabase" localSheetId="0" hidden="1">sheet1!$A$2:$Q$83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<sst xmlns="http://schemas.openxmlformats.org/spreadsheetml/2006/main" count="579" uniqueCount="118">
  <si>
    <t>中国太平洋财产保险股份有限公司邯郸中心支公司2025年魏县梨果特色农业保险项目公示清单</t>
  </si>
  <si>
    <t>序号</t>
  </si>
  <si>
    <t>乡镇</t>
  </si>
  <si>
    <t>村别</t>
  </si>
  <si>
    <t>投保人</t>
  </si>
  <si>
    <t>亩数</t>
  </si>
  <si>
    <t>户数</t>
  </si>
  <si>
    <t>单位保费</t>
  </si>
  <si>
    <t>单位保额</t>
  </si>
  <si>
    <t>总保费</t>
  </si>
  <si>
    <t>类型</t>
  </si>
  <si>
    <t>总保额</t>
  </si>
  <si>
    <t>起保日期</t>
  </si>
  <si>
    <t>到期日期</t>
  </si>
  <si>
    <t>联系电话</t>
  </si>
  <si>
    <t>农户自付保费（元）</t>
  </si>
  <si>
    <t>政府承担保费（元）</t>
  </si>
  <si>
    <t>备注</t>
  </si>
  <si>
    <t>前大磨乡</t>
  </si>
  <si>
    <t>任户村</t>
  </si>
  <si>
    <t>连俊广</t>
  </si>
  <si>
    <t>种植保险</t>
  </si>
  <si>
    <t>2025.3.1</t>
  </si>
  <si>
    <t>2025.10.31</t>
  </si>
  <si>
    <t>梨</t>
  </si>
  <si>
    <t>院堡镇</t>
  </si>
  <si>
    <t>连三家</t>
  </si>
  <si>
    <t>杨忠海</t>
  </si>
  <si>
    <t>院东村</t>
  </si>
  <si>
    <t>张艳花</t>
  </si>
  <si>
    <t>棘针寨镇</t>
  </si>
  <si>
    <t>棘针寨村</t>
  </si>
  <si>
    <t>郭志晓</t>
  </si>
  <si>
    <t>北台头乡</t>
  </si>
  <si>
    <t>乔小庄村</t>
  </si>
  <si>
    <t>张帅军</t>
  </si>
  <si>
    <t>车往镇</t>
  </si>
  <si>
    <t>西仓口村/前仓口</t>
  </si>
  <si>
    <t>魏县车往镇优秀家庭农场</t>
  </si>
  <si>
    <t>沙口集镇</t>
  </si>
  <si>
    <t>岗上村</t>
  </si>
  <si>
    <t>张四芳</t>
  </si>
  <si>
    <t>张二庄镇</t>
  </si>
  <si>
    <t>北留固村</t>
  </si>
  <si>
    <t>魏县漳卫家庭农场</t>
  </si>
  <si>
    <t>魏西村</t>
  </si>
  <si>
    <t>李玉振</t>
  </si>
  <si>
    <t>北辛庄村</t>
  </si>
  <si>
    <t>杨海峰</t>
  </si>
  <si>
    <t>杨容静</t>
  </si>
  <si>
    <t>郝中村</t>
  </si>
  <si>
    <t>魏县魏梨苑种植专业合作社</t>
  </si>
  <si>
    <t>张庄村</t>
  </si>
  <si>
    <t>魏县兴业种植专业合作社</t>
  </si>
  <si>
    <t>德政镇</t>
  </si>
  <si>
    <t>德二村</t>
  </si>
  <si>
    <t>王海明</t>
  </si>
  <si>
    <t>义井村</t>
  </si>
  <si>
    <t>郭平义</t>
  </si>
  <si>
    <t>里八庄村</t>
  </si>
  <si>
    <t>秦书秀</t>
  </si>
  <si>
    <t>双井镇</t>
  </si>
  <si>
    <t>更化村</t>
  </si>
  <si>
    <t>李国雨</t>
  </si>
  <si>
    <t>南双庙镇</t>
  </si>
  <si>
    <t>大李村</t>
  </si>
  <si>
    <t>李成林</t>
  </si>
  <si>
    <t>魏城镇</t>
  </si>
  <si>
    <t>赵寨村</t>
  </si>
  <si>
    <t>魏县魏城镇赵寨居民委员会</t>
  </si>
  <si>
    <t>王营村</t>
  </si>
  <si>
    <t>魏县魏城镇王营居民委员会</t>
  </si>
  <si>
    <t>刘河下村</t>
  </si>
  <si>
    <t>魏县魏城镇刘河下居民委员会</t>
  </si>
  <si>
    <t>白仕望村</t>
  </si>
  <si>
    <t>魏县魏城镇白仕望居民委员会</t>
  </si>
  <si>
    <t>常于村</t>
  </si>
  <si>
    <t>魏县魏城镇常于村居民委员会</t>
  </si>
  <si>
    <t>魏于村</t>
  </si>
  <si>
    <t>魏县魏城镇魏于村居民委员会</t>
  </si>
  <si>
    <t>东代固镇</t>
  </si>
  <si>
    <t>北张庄村</t>
  </si>
  <si>
    <t>魏县东代固镇北张庄村民委员会</t>
  </si>
  <si>
    <t>张固村</t>
  </si>
  <si>
    <t>魏县东代固镇张固居民委员会</t>
  </si>
  <si>
    <t>前闫庄村</t>
  </si>
  <si>
    <t>魏县东代固镇前闫庄村村民委员会</t>
  </si>
  <si>
    <t>后罗庄村</t>
  </si>
  <si>
    <t>魏县东代固镇后罗庄村民委员会</t>
  </si>
  <si>
    <t>房小庄村</t>
  </si>
  <si>
    <t>魏县东代固镇房小庄居民委员会</t>
  </si>
  <si>
    <t>北代固村</t>
  </si>
  <si>
    <t>魏县东代固镇北代固村民委员会</t>
  </si>
  <si>
    <t>西代固村</t>
  </si>
  <si>
    <t>魏县东代固镇西代固居民委员会</t>
  </si>
  <si>
    <t>魏县棘针寨镇里八庄村民委员会</t>
  </si>
  <si>
    <t>马胡寨村</t>
  </si>
  <si>
    <t>魏县棘针寨镇马胡寨村民委员会</t>
  </si>
  <si>
    <t>老君堂村</t>
  </si>
  <si>
    <t>魏县棘针寨镇老君堂村民委员会</t>
  </si>
  <si>
    <t>邓二庄村</t>
  </si>
  <si>
    <t>魏县棘针寨镇邓二庄村民委员会</t>
  </si>
  <si>
    <t>东南温村</t>
  </si>
  <si>
    <t>魏县堂俊种植专业合作社</t>
  </si>
  <si>
    <t>收入保险</t>
  </si>
  <si>
    <t>梨三层袋</t>
  </si>
  <si>
    <t>孟于村</t>
  </si>
  <si>
    <t>魏县魏城镇孟于村居民委员会</t>
  </si>
  <si>
    <t>朱河下村</t>
  </si>
  <si>
    <t>魏县魏城镇朱河下居民委员会</t>
  </si>
  <si>
    <t>街道办</t>
  </si>
  <si>
    <t>河里西村</t>
  </si>
  <si>
    <t>魏县魏州街道办事处河里西居民委员会</t>
  </si>
  <si>
    <t>魏县五水润泽农业开发有限公司</t>
  </si>
  <si>
    <t>山青水秀农业开发有限公司</t>
  </si>
  <si>
    <t>魏县魏城镇东南温居民委员会</t>
  </si>
  <si>
    <t>梨塑膜袋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</si>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</sst>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CPIC\Documents\UcSTAR\jiaoruihong-001\Download\25&#24180;&#23567;&#40614;&#21488;&#36134;(1)(18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小麦"/>
      <sheetName val="食用菌"/>
      <sheetName val="商业险"/>
      <sheetName val="大棚"/>
      <sheetName val="油菜"/>
      <sheetName val="小麦收入"/>
      <sheetName val="汇总"/>
      <sheetName val="梨种植"/>
      <sheetName val="梨收入"/>
      <sheetName val="Sheet1"/>
      <sheetName val="能繁"/>
      <sheetName val="育肥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5">
          <cell r="D15" t="str">
            <v>魏县棘针寨镇里八庄村民委员会</v>
          </cell>
        </row>
        <row r="15">
          <cell r="F15">
            <v>20</v>
          </cell>
          <cell r="G15">
            <v>15</v>
          </cell>
        </row>
        <row r="16">
          <cell r="D16" t="str">
            <v>魏县棘针寨镇老君堂村民委员会</v>
          </cell>
        </row>
        <row r="16">
          <cell r="F16">
            <v>80</v>
          </cell>
          <cell r="G16">
            <v>41</v>
          </cell>
        </row>
        <row r="17">
          <cell r="D17" t="str">
            <v>魏县棘针寨镇马胡寨村民委员会</v>
          </cell>
        </row>
        <row r="17">
          <cell r="F17">
            <v>20</v>
          </cell>
          <cell r="G17">
            <v>15</v>
          </cell>
        </row>
        <row r="18">
          <cell r="D18" t="str">
            <v>魏县东代固镇北代固村民委员会</v>
          </cell>
        </row>
        <row r="18">
          <cell r="F18">
            <v>40</v>
          </cell>
          <cell r="G18">
            <v>24</v>
          </cell>
        </row>
        <row r="19">
          <cell r="D19" t="str">
            <v>魏县东代固镇北张庄村民委员会</v>
          </cell>
        </row>
        <row r="19">
          <cell r="F19">
            <v>250</v>
          </cell>
          <cell r="G19">
            <v>93</v>
          </cell>
        </row>
        <row r="20">
          <cell r="D20" t="str">
            <v>魏县东代固镇西代固居民委员会</v>
          </cell>
        </row>
        <row r="20">
          <cell r="F20">
            <v>80</v>
          </cell>
          <cell r="G20">
            <v>13</v>
          </cell>
        </row>
        <row r="21">
          <cell r="D21" t="str">
            <v>魏县东代固镇前闫庄村村民委员会</v>
          </cell>
        </row>
        <row r="21">
          <cell r="F21">
            <v>80</v>
          </cell>
          <cell r="G21">
            <v>38</v>
          </cell>
        </row>
        <row r="22">
          <cell r="D22" t="str">
            <v>魏县东代固镇房小庄居民委员会</v>
          </cell>
        </row>
        <row r="22">
          <cell r="F22">
            <v>180</v>
          </cell>
          <cell r="G22">
            <v>65</v>
          </cell>
        </row>
        <row r="23">
          <cell r="D23" t="str">
            <v>魏县东代固镇张固居民委员会</v>
          </cell>
        </row>
        <row r="23">
          <cell r="F23">
            <v>200</v>
          </cell>
          <cell r="G23">
            <v>59</v>
          </cell>
        </row>
        <row r="24">
          <cell r="D24" t="str">
            <v>魏县东代固镇后罗庄村民委员会</v>
          </cell>
        </row>
        <row r="24">
          <cell r="F24">
            <v>200</v>
          </cell>
          <cell r="G24">
            <v>65</v>
          </cell>
        </row>
        <row r="25">
          <cell r="D25" t="str">
            <v>李成林</v>
          </cell>
        </row>
        <row r="25">
          <cell r="F25">
            <v>146</v>
          </cell>
          <cell r="G25">
            <v>1</v>
          </cell>
        </row>
        <row r="26">
          <cell r="D26" t="str">
            <v>张帅军</v>
          </cell>
        </row>
        <row r="26">
          <cell r="F26">
            <v>210</v>
          </cell>
          <cell r="G26">
            <v>1</v>
          </cell>
        </row>
        <row r="27">
          <cell r="D27" t="str">
            <v>魏县魏城镇白仕望居民委员会</v>
          </cell>
        </row>
        <row r="27">
          <cell r="F27">
            <v>11</v>
          </cell>
          <cell r="G27">
            <v>5</v>
          </cell>
        </row>
        <row r="28">
          <cell r="D28" t="str">
            <v>魏县魏城镇常于村居民委员会</v>
          </cell>
          <cell r="E28" t="str">
            <v>过</v>
          </cell>
          <cell r="F28">
            <v>10</v>
          </cell>
          <cell r="G28">
            <v>5</v>
          </cell>
        </row>
        <row r="29">
          <cell r="D29" t="str">
            <v>魏县魏城镇刘河下居民委员会</v>
          </cell>
          <cell r="E29" t="str">
            <v>过</v>
          </cell>
          <cell r="F29">
            <v>6</v>
          </cell>
          <cell r="G29">
            <v>4</v>
          </cell>
        </row>
        <row r="30">
          <cell r="D30" t="str">
            <v>魏县魏城镇赵寨居民委员会</v>
          </cell>
        </row>
        <row r="30">
          <cell r="F30">
            <v>10</v>
          </cell>
          <cell r="G30">
            <v>7</v>
          </cell>
        </row>
        <row r="31">
          <cell r="D31" t="str">
            <v>秦书秀</v>
          </cell>
          <cell r="E31" t="str">
            <v>无公示</v>
          </cell>
          <cell r="F31">
            <v>40</v>
          </cell>
        </row>
        <row r="32">
          <cell r="D32" t="str">
            <v>张四芳</v>
          </cell>
        </row>
        <row r="32">
          <cell r="F32">
            <v>100</v>
          </cell>
          <cell r="G32">
            <v>1</v>
          </cell>
        </row>
        <row r="33">
          <cell r="D33" t="str">
            <v>魏县魏城镇王营居民委员会</v>
          </cell>
          <cell r="E33" t="str">
            <v>过</v>
          </cell>
          <cell r="F33">
            <v>10</v>
          </cell>
          <cell r="G33">
            <v>6</v>
          </cell>
        </row>
        <row r="34">
          <cell r="D34" t="str">
            <v>魏县魏城镇魏于村居民委员会</v>
          </cell>
        </row>
        <row r="34">
          <cell r="F34">
            <v>10</v>
          </cell>
          <cell r="G34">
            <v>10</v>
          </cell>
        </row>
      </sheetData>
      <sheetData sheetId="8"/>
      <sheetData sheetId="9"/>
      <sheetData sheetId="10"/>
      <sheetData sheetId="11"/>
      <sheetData sheetId="12">
        <row r="28">
          <cell r="J28" t="str">
            <v>魏县魏城镇王营居民委员会</v>
          </cell>
          <cell r="K28" t="str">
            <v>未勾</v>
          </cell>
          <cell r="L28" t="str">
            <v>塑膜袋</v>
          </cell>
          <cell r="M28">
            <v>20</v>
          </cell>
          <cell r="N28">
            <v>6</v>
          </cell>
        </row>
        <row r="29">
          <cell r="J29" t="str">
            <v>魏县棘针寨镇里八庄村民委员会</v>
          </cell>
        </row>
        <row r="29">
          <cell r="L29" t="str">
            <v>塑膜袋</v>
          </cell>
          <cell r="M29">
            <v>30</v>
          </cell>
          <cell r="N29">
            <v>19</v>
          </cell>
        </row>
        <row r="30">
          <cell r="J30" t="str">
            <v>魏县魏城镇刘河下居民委员会</v>
          </cell>
        </row>
        <row r="30">
          <cell r="L30" t="str">
            <v>塑膜袋</v>
          </cell>
          <cell r="M30">
            <v>70</v>
          </cell>
          <cell r="N30">
            <v>7</v>
          </cell>
        </row>
        <row r="31">
          <cell r="J31" t="str">
            <v>魏县魏城镇白仕望居民委员会</v>
          </cell>
        </row>
        <row r="31">
          <cell r="L31" t="str">
            <v>塑膜袋</v>
          </cell>
          <cell r="M31">
            <v>100</v>
          </cell>
          <cell r="N31">
            <v>47</v>
          </cell>
        </row>
        <row r="32">
          <cell r="J32" t="str">
            <v>魏县魏城镇孟于村居民委员会</v>
          </cell>
          <cell r="K32" t="str">
            <v>512513028699</v>
          </cell>
          <cell r="L32" t="str">
            <v>塑膜袋</v>
          </cell>
          <cell r="M32">
            <v>30</v>
          </cell>
          <cell r="N32">
            <v>5</v>
          </cell>
        </row>
        <row r="33">
          <cell r="J33" t="str">
            <v>魏县魏城镇朱河下居民委员会</v>
          </cell>
        </row>
        <row r="33">
          <cell r="L33" t="str">
            <v>塑膜袋</v>
          </cell>
          <cell r="M33">
            <v>30</v>
          </cell>
          <cell r="N33">
            <v>7</v>
          </cell>
        </row>
        <row r="34">
          <cell r="J34" t="str">
            <v>魏县魏城镇常于村居民委员会</v>
          </cell>
        </row>
        <row r="34">
          <cell r="L34" t="str">
            <v>塑膜袋</v>
          </cell>
          <cell r="M34">
            <v>40</v>
          </cell>
          <cell r="N34">
            <v>8</v>
          </cell>
        </row>
        <row r="35">
          <cell r="J35" t="str">
            <v>魏县魏城镇魏于村居民委员会</v>
          </cell>
        </row>
        <row r="35">
          <cell r="L35" t="str">
            <v>塑膜袋</v>
          </cell>
          <cell r="M35">
            <v>80</v>
          </cell>
          <cell r="N35">
            <v>23</v>
          </cell>
        </row>
        <row r="36">
          <cell r="J36" t="str">
            <v>魏县魏州街道办事处河里西居民委员会</v>
          </cell>
        </row>
        <row r="36">
          <cell r="L36" t="str">
            <v>塑膜袋</v>
          </cell>
          <cell r="M36">
            <v>37</v>
          </cell>
          <cell r="N36">
            <v>9</v>
          </cell>
        </row>
        <row r="37">
          <cell r="J37" t="str">
            <v>魏县东代固镇北张庄村民委员会</v>
          </cell>
        </row>
        <row r="37">
          <cell r="L37" t="str">
            <v>塑膜袋</v>
          </cell>
          <cell r="M37">
            <v>300</v>
          </cell>
          <cell r="N37">
            <v>69</v>
          </cell>
        </row>
        <row r="38">
          <cell r="J38" t="str">
            <v>魏县东代固镇张固居民委员会</v>
          </cell>
        </row>
        <row r="38">
          <cell r="L38" t="str">
            <v>塑膜袋</v>
          </cell>
          <cell r="M38">
            <v>200</v>
          </cell>
          <cell r="N38">
            <v>48</v>
          </cell>
        </row>
        <row r="39">
          <cell r="J39" t="str">
            <v>魏县东代固镇前闫庄村民委员会</v>
          </cell>
        </row>
        <row r="39">
          <cell r="L39" t="str">
            <v>塑膜袋</v>
          </cell>
          <cell r="M39">
            <v>120</v>
          </cell>
          <cell r="N39">
            <v>47</v>
          </cell>
        </row>
        <row r="40">
          <cell r="J40" t="str">
            <v>魏县东代固镇后罗庄村民委员会</v>
          </cell>
        </row>
        <row r="40">
          <cell r="L40" t="str">
            <v>塑膜袋</v>
          </cell>
          <cell r="M40">
            <v>230</v>
          </cell>
          <cell r="N40">
            <v>47</v>
          </cell>
        </row>
        <row r="41">
          <cell r="J41" t="str">
            <v>魏县东代固镇房小庄居民委员会</v>
          </cell>
        </row>
        <row r="41">
          <cell r="L41" t="str">
            <v>塑膜袋</v>
          </cell>
          <cell r="M41">
            <v>120</v>
          </cell>
          <cell r="N41">
            <v>53</v>
          </cell>
        </row>
        <row r="42">
          <cell r="J42" t="str">
            <v>魏县东代固镇北代固村民委员会</v>
          </cell>
        </row>
        <row r="42">
          <cell r="L42" t="str">
            <v>塑膜袋</v>
          </cell>
          <cell r="M42">
            <v>160</v>
          </cell>
          <cell r="N42">
            <v>51</v>
          </cell>
        </row>
        <row r="43">
          <cell r="J43" t="str">
            <v>魏县东代固镇西代固居民委员会</v>
          </cell>
        </row>
        <row r="43">
          <cell r="L43" t="str">
            <v>塑膜袋</v>
          </cell>
          <cell r="M43">
            <v>200</v>
          </cell>
          <cell r="N43">
            <v>19</v>
          </cell>
        </row>
        <row r="44">
          <cell r="J44" t="str">
            <v>魏县棘针寨镇马胡寨村民委员会</v>
          </cell>
        </row>
        <row r="44">
          <cell r="L44" t="str">
            <v>塑膜袋</v>
          </cell>
          <cell r="M44">
            <v>180</v>
          </cell>
          <cell r="N44">
            <v>53</v>
          </cell>
        </row>
        <row r="45">
          <cell r="J45" t="str">
            <v>魏县棘针寨镇老君堂村民委员会</v>
          </cell>
        </row>
        <row r="45">
          <cell r="L45" t="str">
            <v>塑膜袋</v>
          </cell>
          <cell r="M45">
            <v>100</v>
          </cell>
          <cell r="N45">
            <v>52</v>
          </cell>
        </row>
        <row r="46">
          <cell r="J46" t="str">
            <v>魏县魏城镇赵寨居民委员会</v>
          </cell>
        </row>
        <row r="46">
          <cell r="L46" t="str">
            <v>塑膜袋</v>
          </cell>
          <cell r="M46">
            <v>73</v>
          </cell>
          <cell r="N46">
            <v>10</v>
          </cell>
        </row>
        <row r="47">
          <cell r="J47" t="str">
            <v>魏县魏城镇东南温居民委员会\宋南南13231074669</v>
          </cell>
        </row>
        <row r="47">
          <cell r="L47" t="str">
            <v>塑膜袋</v>
          </cell>
          <cell r="M47">
            <v>854</v>
          </cell>
          <cell r="N47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3"/>
  <sheetViews>
    <sheetView tabSelected="1" topLeftCell="F68" workbookViewId="0">
      <selection activeCell="P83" sqref="P83"/>
    </sheetView>
  </sheetViews>
  <sheetFormatPr defaultColWidth="9" defaultRowHeight="13.5"/>
  <cols>
    <col min="1" max="1" width="4.875" style="3" customWidth="1"/>
    <col min="2" max="2" width="9.625" style="3" customWidth="1"/>
    <col min="3" max="3" width="12.875" style="3" customWidth="1"/>
    <col min="4" max="4" width="32.875" style="3" customWidth="1"/>
    <col min="5" max="5" width="7" style="3" customWidth="1"/>
    <col min="6" max="6" width="7.125" style="3" customWidth="1"/>
    <col min="7" max="8" width="9.125" style="3" customWidth="1"/>
    <col min="9" max="9" width="9.375" style="3" customWidth="1"/>
    <col min="10" max="10" width="8.875" style="3" customWidth="1"/>
    <col min="11" max="11" width="10.375" style="3" customWidth="1"/>
    <col min="12" max="12" width="10" style="3" customWidth="1"/>
    <col min="13" max="13" width="11.5" style="3" customWidth="1"/>
    <col min="14" max="14" width="12.625" style="3" customWidth="1"/>
    <col min="15" max="15" width="20.25" style="3" customWidth="1"/>
    <col min="16" max="16" width="21.625" style="3" customWidth="1"/>
    <col min="17" max="17" width="8.875" style="3" customWidth="1"/>
    <col min="18" max="18" width="12.625" style="3"/>
    <col min="19" max="16384" width="9" style="3"/>
  </cols>
  <sheetData>
    <row r="1" s="1" customFormat="1" ht="36" customHeight="1" spans="1:17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2" customFormat="1" ht="24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12" t="s">
        <v>15</v>
      </c>
      <c r="P2" s="12" t="s">
        <v>16</v>
      </c>
      <c r="Q2" s="7" t="s">
        <v>17</v>
      </c>
    </row>
    <row r="3" s="3" customFormat="1" ht="21" customHeight="1" spans="1:17">
      <c r="A3" s="8">
        <v>1</v>
      </c>
      <c r="B3" s="8" t="s">
        <v>18</v>
      </c>
      <c r="C3" s="8" t="s">
        <v>19</v>
      </c>
      <c r="D3" s="9" t="s">
        <v>20</v>
      </c>
      <c r="E3" s="8">
        <v>220</v>
      </c>
      <c r="F3" s="9">
        <v>1</v>
      </c>
      <c r="G3" s="8">
        <v>200</v>
      </c>
      <c r="H3" s="8">
        <v>4000</v>
      </c>
      <c r="I3" s="8">
        <f t="shared" ref="I3:I66" si="0">E3*G3</f>
        <v>44000</v>
      </c>
      <c r="J3" s="8" t="s">
        <v>21</v>
      </c>
      <c r="K3" s="8">
        <f t="shared" ref="K3:K66" si="1">E3*H3</f>
        <v>880000</v>
      </c>
      <c r="L3" s="8" t="s">
        <v>22</v>
      </c>
      <c r="M3" s="8" t="s">
        <v>23</v>
      </c>
      <c r="N3" s="13">
        <v>13730089288</v>
      </c>
      <c r="O3" s="8">
        <f t="shared" ref="O3:O38" si="2">E3*60</f>
        <v>13200</v>
      </c>
      <c r="P3" s="8">
        <f t="shared" ref="P3:P38" si="3">E3*140</f>
        <v>30800</v>
      </c>
      <c r="Q3" s="8" t="s">
        <v>24</v>
      </c>
    </row>
    <row r="4" s="3" customFormat="1" ht="21" customHeight="1" spans="1:17">
      <c r="A4" s="8">
        <v>2</v>
      </c>
      <c r="B4" s="8" t="s">
        <v>25</v>
      </c>
      <c r="C4" s="8" t="s">
        <v>26</v>
      </c>
      <c r="D4" s="9" t="s">
        <v>27</v>
      </c>
      <c r="E4" s="8">
        <v>157</v>
      </c>
      <c r="F4" s="9">
        <v>1</v>
      </c>
      <c r="G4" s="8">
        <v>200</v>
      </c>
      <c r="H4" s="8">
        <v>4000</v>
      </c>
      <c r="I4" s="8">
        <f t="shared" si="0"/>
        <v>31400</v>
      </c>
      <c r="J4" s="8" t="s">
        <v>21</v>
      </c>
      <c r="K4" s="8">
        <f t="shared" si="1"/>
        <v>628000</v>
      </c>
      <c r="L4" s="8" t="s">
        <v>22</v>
      </c>
      <c r="M4" s="8" t="s">
        <v>23</v>
      </c>
      <c r="N4" s="13">
        <v>13930003816</v>
      </c>
      <c r="O4" s="8">
        <f t="shared" si="2"/>
        <v>9420</v>
      </c>
      <c r="P4" s="8">
        <f t="shared" si="3"/>
        <v>21980</v>
      </c>
      <c r="Q4" s="8" t="s">
        <v>24</v>
      </c>
    </row>
    <row r="5" s="3" customFormat="1" ht="21" customHeight="1" spans="1:17">
      <c r="A5" s="8">
        <v>3</v>
      </c>
      <c r="B5" s="8" t="s">
        <v>25</v>
      </c>
      <c r="C5" s="8" t="s">
        <v>28</v>
      </c>
      <c r="D5" s="9" t="s">
        <v>29</v>
      </c>
      <c r="E5" s="8">
        <v>220</v>
      </c>
      <c r="F5" s="9">
        <v>1</v>
      </c>
      <c r="G5" s="8">
        <v>200</v>
      </c>
      <c r="H5" s="8">
        <v>4000</v>
      </c>
      <c r="I5" s="8">
        <f t="shared" si="0"/>
        <v>44000</v>
      </c>
      <c r="J5" s="8" t="s">
        <v>21</v>
      </c>
      <c r="K5" s="8">
        <f t="shared" si="1"/>
        <v>880000</v>
      </c>
      <c r="L5" s="8" t="s">
        <v>22</v>
      </c>
      <c r="M5" s="8" t="s">
        <v>23</v>
      </c>
      <c r="N5" s="8">
        <v>15030428286</v>
      </c>
      <c r="O5" s="8">
        <f t="shared" si="2"/>
        <v>13200</v>
      </c>
      <c r="P5" s="8">
        <f t="shared" si="3"/>
        <v>30800</v>
      </c>
      <c r="Q5" s="8" t="s">
        <v>24</v>
      </c>
    </row>
    <row r="6" s="3" customFormat="1" ht="21" customHeight="1" spans="1:17">
      <c r="A6" s="8">
        <v>4</v>
      </c>
      <c r="B6" s="8" t="s">
        <v>30</v>
      </c>
      <c r="C6" s="8" t="s">
        <v>31</v>
      </c>
      <c r="D6" s="9" t="s">
        <v>32</v>
      </c>
      <c r="E6" s="8">
        <v>100</v>
      </c>
      <c r="F6" s="9">
        <v>1</v>
      </c>
      <c r="G6" s="8">
        <v>200</v>
      </c>
      <c r="H6" s="8">
        <v>4000</v>
      </c>
      <c r="I6" s="8">
        <f t="shared" si="0"/>
        <v>20000</v>
      </c>
      <c r="J6" s="8" t="s">
        <v>21</v>
      </c>
      <c r="K6" s="8">
        <f t="shared" si="1"/>
        <v>400000</v>
      </c>
      <c r="L6" s="8" t="s">
        <v>22</v>
      </c>
      <c r="M6" s="8" t="s">
        <v>23</v>
      </c>
      <c r="N6" s="13">
        <v>18903306780</v>
      </c>
      <c r="O6" s="8">
        <f t="shared" si="2"/>
        <v>6000</v>
      </c>
      <c r="P6" s="8">
        <f t="shared" si="3"/>
        <v>14000</v>
      </c>
      <c r="Q6" s="8" t="s">
        <v>24</v>
      </c>
    </row>
    <row r="7" s="3" customFormat="1" ht="21" customHeight="1" spans="1:17">
      <c r="A7" s="8">
        <v>5</v>
      </c>
      <c r="B7" s="8" t="s">
        <v>33</v>
      </c>
      <c r="C7" s="8" t="s">
        <v>34</v>
      </c>
      <c r="D7" s="9" t="s">
        <v>35</v>
      </c>
      <c r="E7" s="8">
        <v>210</v>
      </c>
      <c r="F7" s="9">
        <v>1</v>
      </c>
      <c r="G7" s="8">
        <v>200</v>
      </c>
      <c r="H7" s="8">
        <v>4000</v>
      </c>
      <c r="I7" s="8">
        <f t="shared" si="0"/>
        <v>42000</v>
      </c>
      <c r="J7" s="8" t="s">
        <v>21</v>
      </c>
      <c r="K7" s="8">
        <f t="shared" si="1"/>
        <v>840000</v>
      </c>
      <c r="L7" s="8" t="s">
        <v>22</v>
      </c>
      <c r="M7" s="8" t="s">
        <v>23</v>
      </c>
      <c r="N7" s="13">
        <v>18830002987</v>
      </c>
      <c r="O7" s="8">
        <f t="shared" si="2"/>
        <v>12600</v>
      </c>
      <c r="P7" s="8">
        <f t="shared" si="3"/>
        <v>29400</v>
      </c>
      <c r="Q7" s="8" t="s">
        <v>24</v>
      </c>
    </row>
    <row r="8" s="3" customFormat="1" ht="21" customHeight="1" spans="1:17">
      <c r="A8" s="8">
        <v>6</v>
      </c>
      <c r="B8" s="8" t="s">
        <v>36</v>
      </c>
      <c r="C8" s="8" t="s">
        <v>37</v>
      </c>
      <c r="D8" s="9" t="s">
        <v>38</v>
      </c>
      <c r="E8" s="8">
        <v>50</v>
      </c>
      <c r="F8" s="9">
        <v>1</v>
      </c>
      <c r="G8" s="8">
        <v>200</v>
      </c>
      <c r="H8" s="8">
        <v>4000</v>
      </c>
      <c r="I8" s="8">
        <f t="shared" si="0"/>
        <v>10000</v>
      </c>
      <c r="J8" s="8" t="s">
        <v>21</v>
      </c>
      <c r="K8" s="8">
        <f t="shared" si="1"/>
        <v>200000</v>
      </c>
      <c r="L8" s="8" t="s">
        <v>22</v>
      </c>
      <c r="M8" s="8" t="s">
        <v>23</v>
      </c>
      <c r="N8" s="13">
        <v>13473022011</v>
      </c>
      <c r="O8" s="8">
        <f t="shared" si="2"/>
        <v>3000</v>
      </c>
      <c r="P8" s="8">
        <f t="shared" si="3"/>
        <v>7000</v>
      </c>
      <c r="Q8" s="8" t="s">
        <v>24</v>
      </c>
    </row>
    <row r="9" s="3" customFormat="1" ht="21" customHeight="1" spans="1:17">
      <c r="A9" s="8">
        <v>7</v>
      </c>
      <c r="B9" s="8" t="s">
        <v>39</v>
      </c>
      <c r="C9" s="8" t="s">
        <v>40</v>
      </c>
      <c r="D9" s="9" t="s">
        <v>41</v>
      </c>
      <c r="E9" s="8">
        <v>100</v>
      </c>
      <c r="F9" s="9">
        <v>1</v>
      </c>
      <c r="G9" s="8">
        <v>200</v>
      </c>
      <c r="H9" s="8">
        <v>4000</v>
      </c>
      <c r="I9" s="8">
        <f t="shared" si="0"/>
        <v>20000</v>
      </c>
      <c r="J9" s="8" t="s">
        <v>21</v>
      </c>
      <c r="K9" s="8">
        <f t="shared" si="1"/>
        <v>400000</v>
      </c>
      <c r="L9" s="8" t="s">
        <v>22</v>
      </c>
      <c r="M9" s="8" t="s">
        <v>23</v>
      </c>
      <c r="N9" s="13">
        <v>15830249668</v>
      </c>
      <c r="O9" s="8">
        <f t="shared" si="2"/>
        <v>6000</v>
      </c>
      <c r="P9" s="8">
        <f t="shared" si="3"/>
        <v>14000</v>
      </c>
      <c r="Q9" s="8" t="s">
        <v>24</v>
      </c>
    </row>
    <row r="10" s="3" customFormat="1" ht="21" customHeight="1" spans="1:17">
      <c r="A10" s="8">
        <v>8</v>
      </c>
      <c r="B10" s="8" t="s">
        <v>42</v>
      </c>
      <c r="C10" s="8" t="s">
        <v>43</v>
      </c>
      <c r="D10" s="9" t="s">
        <v>44</v>
      </c>
      <c r="E10" s="8">
        <v>215</v>
      </c>
      <c r="F10" s="9">
        <v>1</v>
      </c>
      <c r="G10" s="8">
        <v>200</v>
      </c>
      <c r="H10" s="8">
        <v>4000</v>
      </c>
      <c r="I10" s="8">
        <f t="shared" si="0"/>
        <v>43000</v>
      </c>
      <c r="J10" s="8" t="s">
        <v>21</v>
      </c>
      <c r="K10" s="8">
        <f t="shared" si="1"/>
        <v>860000</v>
      </c>
      <c r="L10" s="8" t="s">
        <v>22</v>
      </c>
      <c r="M10" s="8" t="s">
        <v>23</v>
      </c>
      <c r="N10" s="13">
        <v>15831836999</v>
      </c>
      <c r="O10" s="8">
        <f t="shared" si="2"/>
        <v>12900</v>
      </c>
      <c r="P10" s="8">
        <f t="shared" si="3"/>
        <v>30100</v>
      </c>
      <c r="Q10" s="8" t="s">
        <v>24</v>
      </c>
    </row>
    <row r="11" s="3" customFormat="1" ht="21" customHeight="1" spans="1:17">
      <c r="A11" s="8">
        <v>9</v>
      </c>
      <c r="B11" s="8" t="s">
        <v>36</v>
      </c>
      <c r="C11" s="8" t="s">
        <v>45</v>
      </c>
      <c r="D11" s="9" t="s">
        <v>46</v>
      </c>
      <c r="E11" s="8">
        <v>98</v>
      </c>
      <c r="F11" s="9">
        <v>1</v>
      </c>
      <c r="G11" s="8">
        <v>200</v>
      </c>
      <c r="H11" s="8">
        <v>4000</v>
      </c>
      <c r="I11" s="8">
        <f t="shared" si="0"/>
        <v>19600</v>
      </c>
      <c r="J11" s="8" t="s">
        <v>21</v>
      </c>
      <c r="K11" s="8">
        <f t="shared" si="1"/>
        <v>392000</v>
      </c>
      <c r="L11" s="8" t="s">
        <v>22</v>
      </c>
      <c r="M11" s="8" t="s">
        <v>23</v>
      </c>
      <c r="N11" s="13">
        <v>15614052555</v>
      </c>
      <c r="O11" s="8">
        <f t="shared" si="2"/>
        <v>5880</v>
      </c>
      <c r="P11" s="8">
        <f t="shared" si="3"/>
        <v>13720</v>
      </c>
      <c r="Q11" s="8" t="s">
        <v>24</v>
      </c>
    </row>
    <row r="12" s="3" customFormat="1" ht="21" customHeight="1" spans="1:17">
      <c r="A12" s="8">
        <v>10</v>
      </c>
      <c r="B12" s="8" t="s">
        <v>39</v>
      </c>
      <c r="C12" s="8" t="s">
        <v>47</v>
      </c>
      <c r="D12" s="9" t="s">
        <v>48</v>
      </c>
      <c r="E12" s="8">
        <v>200</v>
      </c>
      <c r="F12" s="9">
        <v>1</v>
      </c>
      <c r="G12" s="8">
        <v>200</v>
      </c>
      <c r="H12" s="8">
        <v>4000</v>
      </c>
      <c r="I12" s="8">
        <f t="shared" si="0"/>
        <v>40000</v>
      </c>
      <c r="J12" s="8" t="s">
        <v>21</v>
      </c>
      <c r="K12" s="8">
        <f t="shared" si="1"/>
        <v>800000</v>
      </c>
      <c r="L12" s="8" t="s">
        <v>22</v>
      </c>
      <c r="M12" s="8" t="s">
        <v>23</v>
      </c>
      <c r="N12" s="13">
        <v>13333105156</v>
      </c>
      <c r="O12" s="8">
        <f t="shared" si="2"/>
        <v>12000</v>
      </c>
      <c r="P12" s="8">
        <f t="shared" si="3"/>
        <v>28000</v>
      </c>
      <c r="Q12" s="8" t="s">
        <v>24</v>
      </c>
    </row>
    <row r="13" s="3" customFormat="1" ht="21" customHeight="1" spans="1:17">
      <c r="A13" s="8">
        <v>11</v>
      </c>
      <c r="B13" s="8" t="s">
        <v>39</v>
      </c>
      <c r="C13" s="8" t="s">
        <v>47</v>
      </c>
      <c r="D13" s="9" t="s">
        <v>49</v>
      </c>
      <c r="E13" s="8">
        <v>300</v>
      </c>
      <c r="F13" s="9">
        <v>1</v>
      </c>
      <c r="G13" s="8">
        <v>200</v>
      </c>
      <c r="H13" s="8">
        <v>4000</v>
      </c>
      <c r="I13" s="8">
        <f t="shared" si="0"/>
        <v>60000</v>
      </c>
      <c r="J13" s="8" t="s">
        <v>21</v>
      </c>
      <c r="K13" s="8">
        <f t="shared" si="1"/>
        <v>1200000</v>
      </c>
      <c r="L13" s="8" t="s">
        <v>22</v>
      </c>
      <c r="M13" s="8" t="s">
        <v>23</v>
      </c>
      <c r="N13" s="13">
        <v>13333105156</v>
      </c>
      <c r="O13" s="8">
        <f t="shared" si="2"/>
        <v>18000</v>
      </c>
      <c r="P13" s="8">
        <f t="shared" si="3"/>
        <v>42000</v>
      </c>
      <c r="Q13" s="8" t="s">
        <v>24</v>
      </c>
    </row>
    <row r="14" s="3" customFormat="1" ht="21" customHeight="1" spans="1:17">
      <c r="A14" s="8">
        <v>12</v>
      </c>
      <c r="B14" s="8" t="s">
        <v>36</v>
      </c>
      <c r="C14" s="8" t="s">
        <v>50</v>
      </c>
      <c r="D14" s="9" t="s">
        <v>51</v>
      </c>
      <c r="E14" s="8">
        <v>260</v>
      </c>
      <c r="F14" s="9">
        <v>1</v>
      </c>
      <c r="G14" s="8">
        <v>200</v>
      </c>
      <c r="H14" s="8">
        <v>4000</v>
      </c>
      <c r="I14" s="8">
        <f t="shared" si="0"/>
        <v>52000</v>
      </c>
      <c r="J14" s="8" t="s">
        <v>21</v>
      </c>
      <c r="K14" s="8">
        <f t="shared" si="1"/>
        <v>1040000</v>
      </c>
      <c r="L14" s="8" t="s">
        <v>22</v>
      </c>
      <c r="M14" s="8" t="s">
        <v>23</v>
      </c>
      <c r="N14" s="13">
        <v>15832050785</v>
      </c>
      <c r="O14" s="8">
        <f t="shared" si="2"/>
        <v>15600</v>
      </c>
      <c r="P14" s="8">
        <f t="shared" si="3"/>
        <v>36400</v>
      </c>
      <c r="Q14" s="8" t="s">
        <v>24</v>
      </c>
    </row>
    <row r="15" s="3" customFormat="1" ht="21" customHeight="1" spans="1:17">
      <c r="A15" s="8">
        <v>13</v>
      </c>
      <c r="B15" s="8" t="s">
        <v>18</v>
      </c>
      <c r="C15" s="8" t="s">
        <v>52</v>
      </c>
      <c r="D15" s="9" t="s">
        <v>53</v>
      </c>
      <c r="E15" s="8">
        <v>170</v>
      </c>
      <c r="F15" s="9">
        <v>1</v>
      </c>
      <c r="G15" s="8">
        <v>200</v>
      </c>
      <c r="H15" s="8">
        <v>4000</v>
      </c>
      <c r="I15" s="8">
        <f t="shared" si="0"/>
        <v>34000</v>
      </c>
      <c r="J15" s="8" t="s">
        <v>21</v>
      </c>
      <c r="K15" s="8">
        <f t="shared" si="1"/>
        <v>680000</v>
      </c>
      <c r="L15" s="8" t="s">
        <v>22</v>
      </c>
      <c r="M15" s="8" t="s">
        <v>23</v>
      </c>
      <c r="N15" s="13">
        <v>17732080991</v>
      </c>
      <c r="O15" s="8">
        <f t="shared" si="2"/>
        <v>10200</v>
      </c>
      <c r="P15" s="8">
        <f t="shared" si="3"/>
        <v>23800</v>
      </c>
      <c r="Q15" s="8" t="s">
        <v>24</v>
      </c>
    </row>
    <row r="16" s="3" customFormat="1" ht="21" customHeight="1" spans="1:17">
      <c r="A16" s="8">
        <v>14</v>
      </c>
      <c r="B16" s="8" t="s">
        <v>54</v>
      </c>
      <c r="C16" s="8" t="s">
        <v>55</v>
      </c>
      <c r="D16" s="9" t="s">
        <v>56</v>
      </c>
      <c r="E16" s="8">
        <v>60</v>
      </c>
      <c r="F16" s="9">
        <v>1</v>
      </c>
      <c r="G16" s="8">
        <v>200</v>
      </c>
      <c r="H16" s="8">
        <v>4000</v>
      </c>
      <c r="I16" s="8">
        <f t="shared" si="0"/>
        <v>12000</v>
      </c>
      <c r="J16" s="8" t="s">
        <v>21</v>
      </c>
      <c r="K16" s="8">
        <f t="shared" si="1"/>
        <v>240000</v>
      </c>
      <c r="L16" s="8" t="s">
        <v>22</v>
      </c>
      <c r="M16" s="8" t="s">
        <v>23</v>
      </c>
      <c r="N16" s="13">
        <v>18931035886</v>
      </c>
      <c r="O16" s="8">
        <f t="shared" si="2"/>
        <v>3600</v>
      </c>
      <c r="P16" s="8">
        <f t="shared" si="3"/>
        <v>8400</v>
      </c>
      <c r="Q16" s="8" t="s">
        <v>24</v>
      </c>
    </row>
    <row r="17" s="3" customFormat="1" ht="21" customHeight="1" spans="1:17">
      <c r="A17" s="8">
        <v>15</v>
      </c>
      <c r="B17" s="8" t="s">
        <v>30</v>
      </c>
      <c r="C17" s="8" t="s">
        <v>57</v>
      </c>
      <c r="D17" s="9" t="s">
        <v>58</v>
      </c>
      <c r="E17" s="8">
        <v>110</v>
      </c>
      <c r="F17" s="9">
        <v>1</v>
      </c>
      <c r="G17" s="8">
        <v>200</v>
      </c>
      <c r="H17" s="8">
        <v>4000</v>
      </c>
      <c r="I17" s="8">
        <f t="shared" si="0"/>
        <v>22000</v>
      </c>
      <c r="J17" s="8" t="s">
        <v>21</v>
      </c>
      <c r="K17" s="8">
        <f t="shared" si="1"/>
        <v>440000</v>
      </c>
      <c r="L17" s="8" t="s">
        <v>22</v>
      </c>
      <c r="M17" s="8" t="s">
        <v>23</v>
      </c>
      <c r="N17" s="13">
        <v>15613029690</v>
      </c>
      <c r="O17" s="8">
        <f t="shared" si="2"/>
        <v>6600</v>
      </c>
      <c r="P17" s="8">
        <f t="shared" si="3"/>
        <v>15400</v>
      </c>
      <c r="Q17" s="8" t="s">
        <v>24</v>
      </c>
    </row>
    <row r="18" s="3" customFormat="1" ht="21" customHeight="1" spans="1:17">
      <c r="A18" s="8">
        <v>16</v>
      </c>
      <c r="B18" s="8" t="s">
        <v>30</v>
      </c>
      <c r="C18" s="8" t="s">
        <v>59</v>
      </c>
      <c r="D18" s="9" t="s">
        <v>60</v>
      </c>
      <c r="E18" s="8">
        <v>26</v>
      </c>
      <c r="F18" s="9">
        <v>1</v>
      </c>
      <c r="G18" s="8">
        <v>200</v>
      </c>
      <c r="H18" s="8">
        <v>4000</v>
      </c>
      <c r="I18" s="8">
        <f t="shared" si="0"/>
        <v>5200</v>
      </c>
      <c r="J18" s="8" t="s">
        <v>21</v>
      </c>
      <c r="K18" s="8">
        <f t="shared" si="1"/>
        <v>104000</v>
      </c>
      <c r="L18" s="8" t="s">
        <v>22</v>
      </c>
      <c r="M18" s="8" t="s">
        <v>23</v>
      </c>
      <c r="N18" s="8">
        <v>13231078963</v>
      </c>
      <c r="O18" s="8">
        <f t="shared" si="2"/>
        <v>1560</v>
      </c>
      <c r="P18" s="8">
        <f t="shared" si="3"/>
        <v>3640</v>
      </c>
      <c r="Q18" s="8" t="s">
        <v>24</v>
      </c>
    </row>
    <row r="19" s="3" customFormat="1" ht="21" customHeight="1" spans="1:17">
      <c r="A19" s="8">
        <v>17</v>
      </c>
      <c r="B19" s="8" t="s">
        <v>61</v>
      </c>
      <c r="C19" s="8" t="s">
        <v>62</v>
      </c>
      <c r="D19" s="9" t="s">
        <v>63</v>
      </c>
      <c r="E19" s="8">
        <v>100</v>
      </c>
      <c r="F19" s="9">
        <v>1</v>
      </c>
      <c r="G19" s="8">
        <v>200</v>
      </c>
      <c r="H19" s="8">
        <v>4000</v>
      </c>
      <c r="I19" s="8">
        <f t="shared" si="0"/>
        <v>20000</v>
      </c>
      <c r="J19" s="8" t="s">
        <v>21</v>
      </c>
      <c r="K19" s="8">
        <f t="shared" si="1"/>
        <v>400000</v>
      </c>
      <c r="L19" s="8" t="s">
        <v>22</v>
      </c>
      <c r="M19" s="8" t="s">
        <v>23</v>
      </c>
      <c r="N19" s="13">
        <v>13661279046</v>
      </c>
      <c r="O19" s="8">
        <f t="shared" si="2"/>
        <v>6000</v>
      </c>
      <c r="P19" s="8">
        <f t="shared" si="3"/>
        <v>14000</v>
      </c>
      <c r="Q19" s="8" t="s">
        <v>24</v>
      </c>
    </row>
    <row r="20" s="3" customFormat="1" ht="21" customHeight="1" spans="1:17">
      <c r="A20" s="8">
        <v>18</v>
      </c>
      <c r="B20" s="8" t="s">
        <v>64</v>
      </c>
      <c r="C20" s="8" t="s">
        <v>65</v>
      </c>
      <c r="D20" s="9" t="s">
        <v>66</v>
      </c>
      <c r="E20" s="8">
        <v>146</v>
      </c>
      <c r="F20" s="8">
        <v>1</v>
      </c>
      <c r="G20" s="8">
        <v>200</v>
      </c>
      <c r="H20" s="8">
        <v>4000</v>
      </c>
      <c r="I20" s="8">
        <f t="shared" si="0"/>
        <v>29200</v>
      </c>
      <c r="J20" s="8" t="s">
        <v>21</v>
      </c>
      <c r="K20" s="8">
        <f t="shared" si="1"/>
        <v>584000</v>
      </c>
      <c r="L20" s="8" t="s">
        <v>22</v>
      </c>
      <c r="M20" s="8" t="s">
        <v>23</v>
      </c>
      <c r="N20" s="13">
        <v>18232038800</v>
      </c>
      <c r="O20" s="8">
        <f t="shared" si="2"/>
        <v>8760</v>
      </c>
      <c r="P20" s="8">
        <f t="shared" si="3"/>
        <v>20440</v>
      </c>
      <c r="Q20" s="8" t="s">
        <v>24</v>
      </c>
    </row>
    <row r="21" s="3" customFormat="1" ht="21" customHeight="1" spans="1:17">
      <c r="A21" s="8">
        <v>19</v>
      </c>
      <c r="B21" s="8" t="s">
        <v>67</v>
      </c>
      <c r="C21" s="8" t="s">
        <v>68</v>
      </c>
      <c r="D21" s="9" t="s">
        <v>69</v>
      </c>
      <c r="E21" s="8">
        <v>10</v>
      </c>
      <c r="F21" s="8">
        <f>VLOOKUP(D21,[1]梨种植!$D$15:$G$34,4,FALSE)</f>
        <v>7</v>
      </c>
      <c r="G21" s="8">
        <v>200</v>
      </c>
      <c r="H21" s="8">
        <v>4000</v>
      </c>
      <c r="I21" s="8">
        <f t="shared" si="0"/>
        <v>2000</v>
      </c>
      <c r="J21" s="8" t="s">
        <v>21</v>
      </c>
      <c r="K21" s="8">
        <f t="shared" si="1"/>
        <v>40000</v>
      </c>
      <c r="L21" s="8" t="s">
        <v>22</v>
      </c>
      <c r="M21" s="8" t="s">
        <v>23</v>
      </c>
      <c r="N21" s="13">
        <v>15200106288</v>
      </c>
      <c r="O21" s="8">
        <f t="shared" si="2"/>
        <v>600</v>
      </c>
      <c r="P21" s="8">
        <f t="shared" si="3"/>
        <v>1400</v>
      </c>
      <c r="Q21" s="8" t="s">
        <v>24</v>
      </c>
    </row>
    <row r="22" s="3" customFormat="1" ht="21" customHeight="1" spans="1:17">
      <c r="A22" s="8">
        <v>20</v>
      </c>
      <c r="B22" s="8" t="s">
        <v>67</v>
      </c>
      <c r="C22" s="8" t="s">
        <v>70</v>
      </c>
      <c r="D22" s="9" t="s">
        <v>71</v>
      </c>
      <c r="E22" s="8">
        <v>10</v>
      </c>
      <c r="F22" s="8">
        <f>VLOOKUP(D22,[1]梨种植!$D$15:$G$34,4,FALSE)</f>
        <v>6</v>
      </c>
      <c r="G22" s="8">
        <v>200</v>
      </c>
      <c r="H22" s="8">
        <v>4000</v>
      </c>
      <c r="I22" s="8">
        <f t="shared" si="0"/>
        <v>2000</v>
      </c>
      <c r="J22" s="8" t="s">
        <v>21</v>
      </c>
      <c r="K22" s="8">
        <f t="shared" si="1"/>
        <v>40000</v>
      </c>
      <c r="L22" s="8" t="s">
        <v>22</v>
      </c>
      <c r="M22" s="8" t="s">
        <v>23</v>
      </c>
      <c r="N22" s="13">
        <v>15530033789</v>
      </c>
      <c r="O22" s="8">
        <f t="shared" si="2"/>
        <v>600</v>
      </c>
      <c r="P22" s="8">
        <f t="shared" si="3"/>
        <v>1400</v>
      </c>
      <c r="Q22" s="8" t="s">
        <v>24</v>
      </c>
    </row>
    <row r="23" s="3" customFormat="1" ht="21" customHeight="1" spans="1:17">
      <c r="A23" s="8">
        <v>21</v>
      </c>
      <c r="B23" s="8" t="s">
        <v>67</v>
      </c>
      <c r="C23" s="8" t="s">
        <v>72</v>
      </c>
      <c r="D23" s="9" t="s">
        <v>73</v>
      </c>
      <c r="E23" s="8">
        <v>6</v>
      </c>
      <c r="F23" s="8">
        <f>VLOOKUP(D23,[1]梨种植!$D$15:$G$34,4,FALSE)</f>
        <v>4</v>
      </c>
      <c r="G23" s="8">
        <v>200</v>
      </c>
      <c r="H23" s="8">
        <v>4000</v>
      </c>
      <c r="I23" s="8">
        <f t="shared" si="0"/>
        <v>1200</v>
      </c>
      <c r="J23" s="8" t="s">
        <v>21</v>
      </c>
      <c r="K23" s="8">
        <f t="shared" si="1"/>
        <v>24000</v>
      </c>
      <c r="L23" s="8" t="s">
        <v>22</v>
      </c>
      <c r="M23" s="8" t="s">
        <v>23</v>
      </c>
      <c r="N23" s="13">
        <v>13731009133</v>
      </c>
      <c r="O23" s="8">
        <f t="shared" si="2"/>
        <v>360</v>
      </c>
      <c r="P23" s="8">
        <f t="shared" si="3"/>
        <v>840</v>
      </c>
      <c r="Q23" s="8" t="s">
        <v>24</v>
      </c>
    </row>
    <row r="24" s="3" customFormat="1" ht="21" customHeight="1" spans="1:17">
      <c r="A24" s="8">
        <v>22</v>
      </c>
      <c r="B24" s="8" t="s">
        <v>67</v>
      </c>
      <c r="C24" s="8" t="s">
        <v>74</v>
      </c>
      <c r="D24" s="9" t="s">
        <v>75</v>
      </c>
      <c r="E24" s="8">
        <v>11</v>
      </c>
      <c r="F24" s="8">
        <f>VLOOKUP(D24,[1]梨种植!$D$15:$G$34,4,FALSE)</f>
        <v>5</v>
      </c>
      <c r="G24" s="8">
        <v>200</v>
      </c>
      <c r="H24" s="8">
        <v>4000</v>
      </c>
      <c r="I24" s="8">
        <f t="shared" si="0"/>
        <v>2200</v>
      </c>
      <c r="J24" s="8" t="s">
        <v>21</v>
      </c>
      <c r="K24" s="8">
        <f t="shared" si="1"/>
        <v>44000</v>
      </c>
      <c r="L24" s="8" t="s">
        <v>22</v>
      </c>
      <c r="M24" s="8" t="s">
        <v>23</v>
      </c>
      <c r="N24" s="13">
        <v>15030022888</v>
      </c>
      <c r="O24" s="8">
        <f t="shared" si="2"/>
        <v>660</v>
      </c>
      <c r="P24" s="8">
        <f t="shared" si="3"/>
        <v>1540</v>
      </c>
      <c r="Q24" s="8" t="s">
        <v>24</v>
      </c>
    </row>
    <row r="25" s="3" customFormat="1" ht="21" customHeight="1" spans="1:17">
      <c r="A25" s="8">
        <v>23</v>
      </c>
      <c r="B25" s="8" t="s">
        <v>67</v>
      </c>
      <c r="C25" s="8" t="s">
        <v>76</v>
      </c>
      <c r="D25" s="9" t="s">
        <v>77</v>
      </c>
      <c r="E25" s="8">
        <v>10</v>
      </c>
      <c r="F25" s="8">
        <f>VLOOKUP(D25,[1]梨种植!$D$15:$G$34,4,FALSE)</f>
        <v>5</v>
      </c>
      <c r="G25" s="8">
        <v>200</v>
      </c>
      <c r="H25" s="8">
        <v>4000</v>
      </c>
      <c r="I25" s="8">
        <f t="shared" si="0"/>
        <v>2000</v>
      </c>
      <c r="J25" s="8" t="s">
        <v>21</v>
      </c>
      <c r="K25" s="8">
        <f t="shared" si="1"/>
        <v>40000</v>
      </c>
      <c r="L25" s="8" t="s">
        <v>22</v>
      </c>
      <c r="M25" s="8" t="s">
        <v>23</v>
      </c>
      <c r="N25" s="13">
        <v>13930087978</v>
      </c>
      <c r="O25" s="8">
        <f t="shared" si="2"/>
        <v>600</v>
      </c>
      <c r="P25" s="8">
        <f t="shared" si="3"/>
        <v>1400</v>
      </c>
      <c r="Q25" s="8" t="s">
        <v>24</v>
      </c>
    </row>
    <row r="26" s="3" customFormat="1" ht="21" customHeight="1" spans="1:17">
      <c r="A26" s="8">
        <v>24</v>
      </c>
      <c r="B26" s="8" t="s">
        <v>67</v>
      </c>
      <c r="C26" s="8" t="s">
        <v>78</v>
      </c>
      <c r="D26" s="9" t="s">
        <v>79</v>
      </c>
      <c r="E26" s="8">
        <v>10</v>
      </c>
      <c r="F26" s="8">
        <f>VLOOKUP(D26,[1]梨种植!$D$15:$G$34,4,FALSE)</f>
        <v>10</v>
      </c>
      <c r="G26" s="8">
        <v>200</v>
      </c>
      <c r="H26" s="8">
        <v>4000</v>
      </c>
      <c r="I26" s="8">
        <f t="shared" si="0"/>
        <v>2000</v>
      </c>
      <c r="J26" s="8" t="s">
        <v>21</v>
      </c>
      <c r="K26" s="8">
        <f t="shared" si="1"/>
        <v>40000</v>
      </c>
      <c r="L26" s="8" t="s">
        <v>22</v>
      </c>
      <c r="M26" s="8" t="s">
        <v>23</v>
      </c>
      <c r="N26" s="13">
        <v>13930087978</v>
      </c>
      <c r="O26" s="8">
        <f t="shared" si="2"/>
        <v>600</v>
      </c>
      <c r="P26" s="8">
        <f t="shared" si="3"/>
        <v>1400</v>
      </c>
      <c r="Q26" s="8" t="s">
        <v>24</v>
      </c>
    </row>
    <row r="27" s="3" customFormat="1" ht="21" customHeight="1" spans="1:17">
      <c r="A27" s="8">
        <v>25</v>
      </c>
      <c r="B27" s="8" t="s">
        <v>80</v>
      </c>
      <c r="C27" s="8" t="s">
        <v>81</v>
      </c>
      <c r="D27" s="9" t="s">
        <v>82</v>
      </c>
      <c r="E27" s="8">
        <v>250</v>
      </c>
      <c r="F27" s="8">
        <v>93</v>
      </c>
      <c r="G27" s="8">
        <v>200</v>
      </c>
      <c r="H27" s="8">
        <v>4000</v>
      </c>
      <c r="I27" s="8">
        <f t="shared" si="0"/>
        <v>50000</v>
      </c>
      <c r="J27" s="8" t="s">
        <v>21</v>
      </c>
      <c r="K27" s="8">
        <f t="shared" si="1"/>
        <v>1000000</v>
      </c>
      <c r="L27" s="8" t="s">
        <v>22</v>
      </c>
      <c r="M27" s="8" t="s">
        <v>23</v>
      </c>
      <c r="N27" s="8">
        <v>18849026489</v>
      </c>
      <c r="O27" s="8">
        <f t="shared" si="2"/>
        <v>15000</v>
      </c>
      <c r="P27" s="8">
        <f t="shared" si="3"/>
        <v>35000</v>
      </c>
      <c r="Q27" s="8" t="s">
        <v>24</v>
      </c>
    </row>
    <row r="28" s="3" customFormat="1" ht="21" customHeight="1" spans="1:17">
      <c r="A28" s="8">
        <v>26</v>
      </c>
      <c r="B28" s="8" t="s">
        <v>80</v>
      </c>
      <c r="C28" s="8" t="s">
        <v>83</v>
      </c>
      <c r="D28" s="9" t="s">
        <v>84</v>
      </c>
      <c r="E28" s="8">
        <v>200</v>
      </c>
      <c r="F28" s="8">
        <f>VLOOKUP(D28,[1]梨种植!$D$15:$G$34,4,FALSE)</f>
        <v>59</v>
      </c>
      <c r="G28" s="8">
        <v>200</v>
      </c>
      <c r="H28" s="8">
        <v>4000</v>
      </c>
      <c r="I28" s="8">
        <f t="shared" si="0"/>
        <v>40000</v>
      </c>
      <c r="J28" s="8" t="s">
        <v>21</v>
      </c>
      <c r="K28" s="8">
        <f t="shared" si="1"/>
        <v>800000</v>
      </c>
      <c r="L28" s="8" t="s">
        <v>22</v>
      </c>
      <c r="M28" s="8" t="s">
        <v>23</v>
      </c>
      <c r="N28" s="13">
        <v>15833301310</v>
      </c>
      <c r="O28" s="8">
        <f t="shared" si="2"/>
        <v>12000</v>
      </c>
      <c r="P28" s="8">
        <f t="shared" si="3"/>
        <v>28000</v>
      </c>
      <c r="Q28" s="8" t="s">
        <v>24</v>
      </c>
    </row>
    <row r="29" s="3" customFormat="1" ht="21" customHeight="1" spans="1:17">
      <c r="A29" s="8">
        <v>27</v>
      </c>
      <c r="B29" s="8" t="s">
        <v>80</v>
      </c>
      <c r="C29" s="8" t="s">
        <v>85</v>
      </c>
      <c r="D29" s="9" t="s">
        <v>86</v>
      </c>
      <c r="E29" s="8">
        <v>80</v>
      </c>
      <c r="F29" s="8">
        <f>VLOOKUP(D29,[1]梨种植!$D$15:$G$34,4,FALSE)</f>
        <v>38</v>
      </c>
      <c r="G29" s="8">
        <v>200</v>
      </c>
      <c r="H29" s="8">
        <v>4000</v>
      </c>
      <c r="I29" s="8">
        <f t="shared" si="0"/>
        <v>16000</v>
      </c>
      <c r="J29" s="8" t="s">
        <v>21</v>
      </c>
      <c r="K29" s="8">
        <f t="shared" si="1"/>
        <v>320000</v>
      </c>
      <c r="L29" s="8" t="s">
        <v>22</v>
      </c>
      <c r="M29" s="8" t="s">
        <v>23</v>
      </c>
      <c r="N29" s="13">
        <v>17531032761</v>
      </c>
      <c r="O29" s="8">
        <f t="shared" si="2"/>
        <v>4800</v>
      </c>
      <c r="P29" s="8">
        <f t="shared" si="3"/>
        <v>11200</v>
      </c>
      <c r="Q29" s="8" t="s">
        <v>24</v>
      </c>
    </row>
    <row r="30" s="3" customFormat="1" ht="21" customHeight="1" spans="1:17">
      <c r="A30" s="8">
        <v>28</v>
      </c>
      <c r="B30" s="8" t="s">
        <v>80</v>
      </c>
      <c r="C30" s="8" t="s">
        <v>87</v>
      </c>
      <c r="D30" s="9" t="s">
        <v>88</v>
      </c>
      <c r="E30" s="8">
        <v>200</v>
      </c>
      <c r="F30" s="8">
        <f>VLOOKUP(D30,[1]梨种植!$D$15:$G$34,4,FALSE)</f>
        <v>65</v>
      </c>
      <c r="G30" s="8">
        <v>200</v>
      </c>
      <c r="H30" s="8">
        <v>4000</v>
      </c>
      <c r="I30" s="8">
        <f t="shared" si="0"/>
        <v>40000</v>
      </c>
      <c r="J30" s="8" t="s">
        <v>21</v>
      </c>
      <c r="K30" s="8">
        <f t="shared" si="1"/>
        <v>800000</v>
      </c>
      <c r="L30" s="8" t="s">
        <v>22</v>
      </c>
      <c r="M30" s="8" t="s">
        <v>23</v>
      </c>
      <c r="N30" s="13">
        <v>15369075505</v>
      </c>
      <c r="O30" s="8">
        <f t="shared" si="2"/>
        <v>12000</v>
      </c>
      <c r="P30" s="8">
        <f t="shared" si="3"/>
        <v>28000</v>
      </c>
      <c r="Q30" s="8" t="s">
        <v>24</v>
      </c>
    </row>
    <row r="31" s="3" customFormat="1" ht="21" customHeight="1" spans="1:17">
      <c r="A31" s="8">
        <v>29</v>
      </c>
      <c r="B31" s="8" t="s">
        <v>80</v>
      </c>
      <c r="C31" s="8" t="s">
        <v>89</v>
      </c>
      <c r="D31" s="9" t="s">
        <v>90</v>
      </c>
      <c r="E31" s="8">
        <v>180</v>
      </c>
      <c r="F31" s="8">
        <f>VLOOKUP(D31,[1]梨种植!$D$15:$G$34,4,FALSE)</f>
        <v>65</v>
      </c>
      <c r="G31" s="8">
        <v>200</v>
      </c>
      <c r="H31" s="8">
        <v>4000</v>
      </c>
      <c r="I31" s="8">
        <f t="shared" si="0"/>
        <v>36000</v>
      </c>
      <c r="J31" s="8" t="s">
        <v>21</v>
      </c>
      <c r="K31" s="8">
        <f t="shared" si="1"/>
        <v>720000</v>
      </c>
      <c r="L31" s="8" t="s">
        <v>22</v>
      </c>
      <c r="M31" s="8" t="s">
        <v>23</v>
      </c>
      <c r="N31" s="13">
        <v>13832008615</v>
      </c>
      <c r="O31" s="8">
        <f t="shared" si="2"/>
        <v>10800</v>
      </c>
      <c r="P31" s="8">
        <f t="shared" si="3"/>
        <v>25200</v>
      </c>
      <c r="Q31" s="8" t="s">
        <v>24</v>
      </c>
    </row>
    <row r="32" s="3" customFormat="1" ht="21" customHeight="1" spans="1:17">
      <c r="A32" s="8">
        <v>30</v>
      </c>
      <c r="B32" s="8" t="s">
        <v>80</v>
      </c>
      <c r="C32" s="8" t="s">
        <v>91</v>
      </c>
      <c r="D32" s="9" t="s">
        <v>92</v>
      </c>
      <c r="E32" s="8">
        <v>40</v>
      </c>
      <c r="F32" s="8">
        <v>24</v>
      </c>
      <c r="G32" s="8">
        <v>200</v>
      </c>
      <c r="H32" s="8">
        <v>4000</v>
      </c>
      <c r="I32" s="8">
        <f t="shared" si="0"/>
        <v>8000</v>
      </c>
      <c r="J32" s="8" t="s">
        <v>21</v>
      </c>
      <c r="K32" s="8">
        <f t="shared" si="1"/>
        <v>160000</v>
      </c>
      <c r="L32" s="8" t="s">
        <v>22</v>
      </c>
      <c r="M32" s="8" t="s">
        <v>23</v>
      </c>
      <c r="N32" s="8">
        <v>13722584514</v>
      </c>
      <c r="O32" s="8">
        <f t="shared" si="2"/>
        <v>2400</v>
      </c>
      <c r="P32" s="8">
        <f t="shared" si="3"/>
        <v>5600</v>
      </c>
      <c r="Q32" s="8" t="s">
        <v>24</v>
      </c>
    </row>
    <row r="33" s="3" customFormat="1" ht="21" customHeight="1" spans="1:17">
      <c r="A33" s="8">
        <v>31</v>
      </c>
      <c r="B33" s="8" t="s">
        <v>80</v>
      </c>
      <c r="C33" s="8" t="s">
        <v>93</v>
      </c>
      <c r="D33" s="8" t="s">
        <v>94</v>
      </c>
      <c r="E33" s="8">
        <v>80</v>
      </c>
      <c r="F33" s="8">
        <v>13</v>
      </c>
      <c r="G33" s="8">
        <v>200</v>
      </c>
      <c r="H33" s="8">
        <v>4000</v>
      </c>
      <c r="I33" s="8">
        <f t="shared" si="0"/>
        <v>16000</v>
      </c>
      <c r="J33" s="8" t="s">
        <v>21</v>
      </c>
      <c r="K33" s="8">
        <f t="shared" si="1"/>
        <v>320000</v>
      </c>
      <c r="L33" s="8" t="s">
        <v>22</v>
      </c>
      <c r="M33" s="8" t="s">
        <v>23</v>
      </c>
      <c r="N33" s="8">
        <v>13373100438</v>
      </c>
      <c r="O33" s="8">
        <f t="shared" si="2"/>
        <v>4800</v>
      </c>
      <c r="P33" s="8">
        <f t="shared" si="3"/>
        <v>11200</v>
      </c>
      <c r="Q33" s="8" t="s">
        <v>24</v>
      </c>
    </row>
    <row r="34" s="3" customFormat="1" ht="21" customHeight="1" spans="1:17">
      <c r="A34" s="8">
        <v>32</v>
      </c>
      <c r="B34" s="8" t="s">
        <v>30</v>
      </c>
      <c r="C34" s="8" t="s">
        <v>59</v>
      </c>
      <c r="D34" s="9" t="s">
        <v>95</v>
      </c>
      <c r="E34" s="8">
        <v>20</v>
      </c>
      <c r="F34" s="8">
        <f>VLOOKUP(D34,[1]梨种植!$D$15:$G$34,4,FALSE)</f>
        <v>15</v>
      </c>
      <c r="G34" s="8">
        <v>200</v>
      </c>
      <c r="H34" s="8">
        <v>4000</v>
      </c>
      <c r="I34" s="8">
        <f t="shared" si="0"/>
        <v>4000</v>
      </c>
      <c r="J34" s="8" t="s">
        <v>21</v>
      </c>
      <c r="K34" s="8">
        <f t="shared" si="1"/>
        <v>80000</v>
      </c>
      <c r="L34" s="8" t="s">
        <v>22</v>
      </c>
      <c r="M34" s="8" t="s">
        <v>23</v>
      </c>
      <c r="N34" s="8">
        <v>13932046959</v>
      </c>
      <c r="O34" s="8">
        <f t="shared" si="2"/>
        <v>1200</v>
      </c>
      <c r="P34" s="8">
        <f t="shared" si="3"/>
        <v>2800</v>
      </c>
      <c r="Q34" s="8" t="s">
        <v>24</v>
      </c>
    </row>
    <row r="35" s="3" customFormat="1" ht="21" customHeight="1" spans="1:17">
      <c r="A35" s="8">
        <v>33</v>
      </c>
      <c r="B35" s="8" t="s">
        <v>30</v>
      </c>
      <c r="C35" s="8" t="s">
        <v>96</v>
      </c>
      <c r="D35" s="9" t="s">
        <v>97</v>
      </c>
      <c r="E35" s="8">
        <v>20</v>
      </c>
      <c r="F35" s="8">
        <f>VLOOKUP(D35,[1]梨种植!$D$15:$G$34,4,FALSE)</f>
        <v>15</v>
      </c>
      <c r="G35" s="8">
        <v>200</v>
      </c>
      <c r="H35" s="8">
        <v>4000</v>
      </c>
      <c r="I35" s="8">
        <f t="shared" si="0"/>
        <v>4000</v>
      </c>
      <c r="J35" s="8" t="s">
        <v>21</v>
      </c>
      <c r="K35" s="8">
        <f t="shared" si="1"/>
        <v>80000</v>
      </c>
      <c r="L35" s="8" t="s">
        <v>22</v>
      </c>
      <c r="M35" s="8" t="s">
        <v>23</v>
      </c>
      <c r="N35" s="8">
        <v>13512982406</v>
      </c>
      <c r="O35" s="8">
        <f t="shared" si="2"/>
        <v>1200</v>
      </c>
      <c r="P35" s="8">
        <f t="shared" si="3"/>
        <v>2800</v>
      </c>
      <c r="Q35" s="8" t="s">
        <v>24</v>
      </c>
    </row>
    <row r="36" s="3" customFormat="1" ht="21" customHeight="1" spans="1:17">
      <c r="A36" s="8">
        <v>34</v>
      </c>
      <c r="B36" s="8" t="s">
        <v>30</v>
      </c>
      <c r="C36" s="8" t="s">
        <v>98</v>
      </c>
      <c r="D36" s="9" t="s">
        <v>99</v>
      </c>
      <c r="E36" s="8">
        <v>80</v>
      </c>
      <c r="F36" s="8">
        <f>VLOOKUP(D36,[1]梨种植!$D$15:$G$34,4,FALSE)</f>
        <v>41</v>
      </c>
      <c r="G36" s="8">
        <v>200</v>
      </c>
      <c r="H36" s="8">
        <v>4000</v>
      </c>
      <c r="I36" s="8">
        <f t="shared" si="0"/>
        <v>16000</v>
      </c>
      <c r="J36" s="8" t="s">
        <v>21</v>
      </c>
      <c r="K36" s="8">
        <f t="shared" si="1"/>
        <v>320000</v>
      </c>
      <c r="L36" s="8" t="s">
        <v>22</v>
      </c>
      <c r="M36" s="8" t="s">
        <v>23</v>
      </c>
      <c r="N36" s="8">
        <v>18932711999</v>
      </c>
      <c r="O36" s="8">
        <f t="shared" si="2"/>
        <v>4800</v>
      </c>
      <c r="P36" s="8">
        <f t="shared" si="3"/>
        <v>11200</v>
      </c>
      <c r="Q36" s="8" t="s">
        <v>24</v>
      </c>
    </row>
    <row r="37" s="3" customFormat="1" ht="21" customHeight="1" spans="1:17">
      <c r="A37" s="8">
        <v>35</v>
      </c>
      <c r="B37" s="8" t="s">
        <v>30</v>
      </c>
      <c r="C37" s="8" t="s">
        <v>100</v>
      </c>
      <c r="D37" s="9" t="s">
        <v>101</v>
      </c>
      <c r="E37" s="8">
        <v>49</v>
      </c>
      <c r="F37" s="8">
        <v>12</v>
      </c>
      <c r="G37" s="8">
        <v>200</v>
      </c>
      <c r="H37" s="8">
        <v>4000</v>
      </c>
      <c r="I37" s="8">
        <f t="shared" si="0"/>
        <v>9800</v>
      </c>
      <c r="J37" s="8" t="s">
        <v>21</v>
      </c>
      <c r="K37" s="8">
        <f t="shared" si="1"/>
        <v>196000</v>
      </c>
      <c r="L37" s="8" t="s">
        <v>22</v>
      </c>
      <c r="M37" s="8" t="s">
        <v>23</v>
      </c>
      <c r="N37" s="13">
        <v>17731033480</v>
      </c>
      <c r="O37" s="8">
        <f t="shared" si="2"/>
        <v>2940</v>
      </c>
      <c r="P37" s="8">
        <f t="shared" si="3"/>
        <v>6860</v>
      </c>
      <c r="Q37" s="8" t="s">
        <v>24</v>
      </c>
    </row>
    <row r="38" s="3" customFormat="1" ht="21" customHeight="1" spans="1:17">
      <c r="A38" s="8">
        <v>36</v>
      </c>
      <c r="B38" s="8" t="s">
        <v>67</v>
      </c>
      <c r="C38" s="8" t="s">
        <v>102</v>
      </c>
      <c r="D38" s="9" t="s">
        <v>103</v>
      </c>
      <c r="E38" s="8">
        <v>130</v>
      </c>
      <c r="F38" s="8">
        <v>1</v>
      </c>
      <c r="G38" s="8">
        <v>200</v>
      </c>
      <c r="H38" s="8">
        <v>4000</v>
      </c>
      <c r="I38" s="8">
        <f t="shared" si="0"/>
        <v>26000</v>
      </c>
      <c r="J38" s="8" t="s">
        <v>21</v>
      </c>
      <c r="K38" s="8">
        <f t="shared" si="1"/>
        <v>520000</v>
      </c>
      <c r="L38" s="8" t="s">
        <v>22</v>
      </c>
      <c r="M38" s="8" t="s">
        <v>23</v>
      </c>
      <c r="N38" s="13">
        <v>13231074669</v>
      </c>
      <c r="O38" s="8">
        <f t="shared" si="2"/>
        <v>7800</v>
      </c>
      <c r="P38" s="8">
        <f t="shared" si="3"/>
        <v>18200</v>
      </c>
      <c r="Q38" s="8" t="s">
        <v>24</v>
      </c>
    </row>
    <row r="39" s="3" customFormat="1" ht="21" customHeight="1" spans="1:17">
      <c r="A39" s="8">
        <v>37</v>
      </c>
      <c r="B39" s="8" t="s">
        <v>67</v>
      </c>
      <c r="C39" s="8" t="s">
        <v>68</v>
      </c>
      <c r="D39" s="9" t="s">
        <v>69</v>
      </c>
      <c r="E39" s="8">
        <v>130</v>
      </c>
      <c r="F39" s="8">
        <v>9</v>
      </c>
      <c r="G39" s="8">
        <v>360</v>
      </c>
      <c r="H39" s="8">
        <v>6000</v>
      </c>
      <c r="I39" s="8">
        <f t="shared" ref="I39:I66" si="4">E39*G39</f>
        <v>46800</v>
      </c>
      <c r="J39" s="8" t="s">
        <v>104</v>
      </c>
      <c r="K39" s="8">
        <f t="shared" ref="K39:K66" si="5">E39*H39</f>
        <v>780000</v>
      </c>
      <c r="L39" s="8" t="s">
        <v>22</v>
      </c>
      <c r="M39" s="8" t="s">
        <v>23</v>
      </c>
      <c r="N39" s="8">
        <v>15200106288</v>
      </c>
      <c r="O39" s="8">
        <f>E39*20</f>
        <v>2600</v>
      </c>
      <c r="P39" s="8">
        <f>E39*340</f>
        <v>44200</v>
      </c>
      <c r="Q39" s="8" t="s">
        <v>105</v>
      </c>
    </row>
    <row r="40" s="3" customFormat="1" ht="21" customHeight="1" spans="1:17">
      <c r="A40" s="8">
        <v>38</v>
      </c>
      <c r="B40" s="8" t="s">
        <v>67</v>
      </c>
      <c r="C40" s="8" t="s">
        <v>70</v>
      </c>
      <c r="D40" s="9" t="s">
        <v>71</v>
      </c>
      <c r="E40" s="8">
        <v>70</v>
      </c>
      <c r="F40" s="8">
        <v>6</v>
      </c>
      <c r="G40" s="8">
        <v>360</v>
      </c>
      <c r="H40" s="8">
        <v>6000</v>
      </c>
      <c r="I40" s="8">
        <f t="shared" si="4"/>
        <v>25200</v>
      </c>
      <c r="J40" s="8" t="s">
        <v>104</v>
      </c>
      <c r="K40" s="8">
        <f t="shared" si="5"/>
        <v>420000</v>
      </c>
      <c r="L40" s="8" t="s">
        <v>22</v>
      </c>
      <c r="M40" s="8" t="s">
        <v>23</v>
      </c>
      <c r="N40" s="8">
        <v>15530033789</v>
      </c>
      <c r="O40" s="8">
        <f t="shared" ref="O40:O61" si="6">E40*20</f>
        <v>1400</v>
      </c>
      <c r="P40" s="8">
        <f t="shared" ref="P40:P61" si="7">E40*340</f>
        <v>23800</v>
      </c>
      <c r="Q40" s="8" t="s">
        <v>105</v>
      </c>
    </row>
    <row r="41" s="3" customFormat="1" ht="21" customHeight="1" spans="1:17">
      <c r="A41" s="8">
        <v>39</v>
      </c>
      <c r="B41" s="8" t="s">
        <v>67</v>
      </c>
      <c r="C41" s="8" t="s">
        <v>72</v>
      </c>
      <c r="D41" s="9" t="s">
        <v>73</v>
      </c>
      <c r="E41" s="8">
        <v>214</v>
      </c>
      <c r="F41" s="8">
        <v>7</v>
      </c>
      <c r="G41" s="8">
        <v>360</v>
      </c>
      <c r="H41" s="8">
        <v>6000</v>
      </c>
      <c r="I41" s="8">
        <f t="shared" si="4"/>
        <v>77040</v>
      </c>
      <c r="J41" s="8" t="s">
        <v>104</v>
      </c>
      <c r="K41" s="8">
        <f t="shared" si="5"/>
        <v>1284000</v>
      </c>
      <c r="L41" s="8" t="s">
        <v>22</v>
      </c>
      <c r="M41" s="8" t="s">
        <v>23</v>
      </c>
      <c r="N41" s="8">
        <v>13731009133</v>
      </c>
      <c r="O41" s="8">
        <f t="shared" si="6"/>
        <v>4280</v>
      </c>
      <c r="P41" s="8">
        <f t="shared" si="7"/>
        <v>72760</v>
      </c>
      <c r="Q41" s="8" t="s">
        <v>105</v>
      </c>
    </row>
    <row r="42" s="3" customFormat="1" ht="21" customHeight="1" spans="1:17">
      <c r="A42" s="8">
        <v>40</v>
      </c>
      <c r="B42" s="8" t="s">
        <v>67</v>
      </c>
      <c r="C42" s="8" t="s">
        <v>74</v>
      </c>
      <c r="D42" s="9" t="s">
        <v>75</v>
      </c>
      <c r="E42" s="8">
        <v>322</v>
      </c>
      <c r="F42" s="8">
        <v>65</v>
      </c>
      <c r="G42" s="8">
        <v>360</v>
      </c>
      <c r="H42" s="8">
        <v>6000</v>
      </c>
      <c r="I42" s="8">
        <f t="shared" si="4"/>
        <v>115920</v>
      </c>
      <c r="J42" s="8" t="s">
        <v>104</v>
      </c>
      <c r="K42" s="8">
        <f t="shared" si="5"/>
        <v>1932000</v>
      </c>
      <c r="L42" s="8" t="s">
        <v>22</v>
      </c>
      <c r="M42" s="8" t="s">
        <v>23</v>
      </c>
      <c r="N42" s="8">
        <v>15030022888</v>
      </c>
      <c r="O42" s="8">
        <f t="shared" si="6"/>
        <v>6440</v>
      </c>
      <c r="P42" s="8">
        <f t="shared" si="7"/>
        <v>109480</v>
      </c>
      <c r="Q42" s="8" t="s">
        <v>105</v>
      </c>
    </row>
    <row r="43" s="3" customFormat="1" ht="21" customHeight="1" spans="1:17">
      <c r="A43" s="8">
        <v>41</v>
      </c>
      <c r="B43" s="8" t="s">
        <v>67</v>
      </c>
      <c r="C43" s="8" t="s">
        <v>106</v>
      </c>
      <c r="D43" s="9" t="s">
        <v>107</v>
      </c>
      <c r="E43" s="8">
        <v>61</v>
      </c>
      <c r="F43" s="8">
        <v>5</v>
      </c>
      <c r="G43" s="8">
        <v>360</v>
      </c>
      <c r="H43" s="8">
        <v>6000</v>
      </c>
      <c r="I43" s="8">
        <f t="shared" si="4"/>
        <v>21960</v>
      </c>
      <c r="J43" s="8" t="s">
        <v>104</v>
      </c>
      <c r="K43" s="8">
        <f t="shared" si="5"/>
        <v>366000</v>
      </c>
      <c r="L43" s="8" t="s">
        <v>22</v>
      </c>
      <c r="M43" s="8" t="s">
        <v>23</v>
      </c>
      <c r="N43" s="8">
        <v>13931046087</v>
      </c>
      <c r="O43" s="8">
        <f t="shared" si="6"/>
        <v>1220</v>
      </c>
      <c r="P43" s="8">
        <f t="shared" si="7"/>
        <v>20740</v>
      </c>
      <c r="Q43" s="8" t="s">
        <v>105</v>
      </c>
    </row>
    <row r="44" s="3" customFormat="1" ht="21" customHeight="1" spans="1:17">
      <c r="A44" s="8">
        <v>42</v>
      </c>
      <c r="B44" s="8" t="s">
        <v>67</v>
      </c>
      <c r="C44" s="8" t="s">
        <v>108</v>
      </c>
      <c r="D44" s="9" t="s">
        <v>109</v>
      </c>
      <c r="E44" s="8">
        <v>40</v>
      </c>
      <c r="F44" s="8">
        <v>7</v>
      </c>
      <c r="G44" s="8">
        <v>360</v>
      </c>
      <c r="H44" s="8">
        <v>6000</v>
      </c>
      <c r="I44" s="8">
        <f t="shared" si="4"/>
        <v>14400</v>
      </c>
      <c r="J44" s="8" t="s">
        <v>104</v>
      </c>
      <c r="K44" s="8">
        <f t="shared" si="5"/>
        <v>240000</v>
      </c>
      <c r="L44" s="8" t="s">
        <v>22</v>
      </c>
      <c r="M44" s="8" t="s">
        <v>23</v>
      </c>
      <c r="N44" s="8">
        <v>15100088442</v>
      </c>
      <c r="O44" s="8">
        <f t="shared" si="6"/>
        <v>800</v>
      </c>
      <c r="P44" s="8">
        <f t="shared" si="7"/>
        <v>13600</v>
      </c>
      <c r="Q44" s="8" t="s">
        <v>105</v>
      </c>
    </row>
    <row r="45" s="3" customFormat="1" ht="21" customHeight="1" spans="1:17">
      <c r="A45" s="8">
        <v>43</v>
      </c>
      <c r="B45" s="8" t="s">
        <v>67</v>
      </c>
      <c r="C45" s="8" t="s">
        <v>76</v>
      </c>
      <c r="D45" s="9" t="s">
        <v>77</v>
      </c>
      <c r="E45" s="8">
        <v>70</v>
      </c>
      <c r="F45" s="8">
        <v>8</v>
      </c>
      <c r="G45" s="8">
        <v>360</v>
      </c>
      <c r="H45" s="8">
        <v>6000</v>
      </c>
      <c r="I45" s="8">
        <f t="shared" si="4"/>
        <v>25200</v>
      </c>
      <c r="J45" s="8" t="s">
        <v>104</v>
      </c>
      <c r="K45" s="8">
        <f t="shared" si="5"/>
        <v>420000</v>
      </c>
      <c r="L45" s="8" t="s">
        <v>22</v>
      </c>
      <c r="M45" s="8" t="s">
        <v>23</v>
      </c>
      <c r="N45" s="8">
        <v>13730011488</v>
      </c>
      <c r="O45" s="8">
        <f t="shared" si="6"/>
        <v>1400</v>
      </c>
      <c r="P45" s="8">
        <f t="shared" si="7"/>
        <v>23800</v>
      </c>
      <c r="Q45" s="8" t="s">
        <v>105</v>
      </c>
    </row>
    <row r="46" s="3" customFormat="1" ht="21" customHeight="1" spans="1:17">
      <c r="A46" s="8">
        <v>44</v>
      </c>
      <c r="B46" s="8" t="s">
        <v>67</v>
      </c>
      <c r="C46" s="8" t="s">
        <v>78</v>
      </c>
      <c r="D46" s="9" t="s">
        <v>79</v>
      </c>
      <c r="E46" s="8">
        <v>110</v>
      </c>
      <c r="F46" s="8">
        <v>29</v>
      </c>
      <c r="G46" s="8">
        <v>360</v>
      </c>
      <c r="H46" s="8">
        <v>6000</v>
      </c>
      <c r="I46" s="8">
        <f t="shared" si="4"/>
        <v>39600</v>
      </c>
      <c r="J46" s="8" t="s">
        <v>104</v>
      </c>
      <c r="K46" s="8">
        <f t="shared" si="5"/>
        <v>660000</v>
      </c>
      <c r="L46" s="8" t="s">
        <v>22</v>
      </c>
      <c r="M46" s="8" t="s">
        <v>23</v>
      </c>
      <c r="N46" s="8">
        <v>13930087978</v>
      </c>
      <c r="O46" s="8">
        <f t="shared" si="6"/>
        <v>2200</v>
      </c>
      <c r="P46" s="8">
        <f t="shared" si="7"/>
        <v>37400</v>
      </c>
      <c r="Q46" s="8" t="s">
        <v>105</v>
      </c>
    </row>
    <row r="47" s="3" customFormat="1" ht="21" customHeight="1" spans="1:17">
      <c r="A47" s="8">
        <v>45</v>
      </c>
      <c r="B47" s="8" t="s">
        <v>80</v>
      </c>
      <c r="C47" s="8" t="s">
        <v>81</v>
      </c>
      <c r="D47" s="9" t="s">
        <v>82</v>
      </c>
      <c r="E47" s="8">
        <v>700</v>
      </c>
      <c r="F47" s="8">
        <v>158</v>
      </c>
      <c r="G47" s="8">
        <v>360</v>
      </c>
      <c r="H47" s="8">
        <v>6000</v>
      </c>
      <c r="I47" s="8">
        <f t="shared" si="4"/>
        <v>252000</v>
      </c>
      <c r="J47" s="8" t="s">
        <v>104</v>
      </c>
      <c r="K47" s="8">
        <f t="shared" si="5"/>
        <v>4200000</v>
      </c>
      <c r="L47" s="8" t="s">
        <v>22</v>
      </c>
      <c r="M47" s="8" t="s">
        <v>23</v>
      </c>
      <c r="N47" s="8">
        <v>18849026489</v>
      </c>
      <c r="O47" s="8">
        <f t="shared" si="6"/>
        <v>14000</v>
      </c>
      <c r="P47" s="8">
        <f t="shared" si="7"/>
        <v>238000</v>
      </c>
      <c r="Q47" s="8" t="s">
        <v>105</v>
      </c>
    </row>
    <row r="48" s="3" customFormat="1" ht="21" customHeight="1" spans="1:17">
      <c r="A48" s="8">
        <v>46</v>
      </c>
      <c r="B48" s="8" t="s">
        <v>80</v>
      </c>
      <c r="C48" s="8" t="s">
        <v>83</v>
      </c>
      <c r="D48" s="9" t="s">
        <v>84</v>
      </c>
      <c r="E48" s="8">
        <v>500</v>
      </c>
      <c r="F48" s="8">
        <v>98</v>
      </c>
      <c r="G48" s="8">
        <v>360</v>
      </c>
      <c r="H48" s="8">
        <v>6000</v>
      </c>
      <c r="I48" s="8">
        <f t="shared" si="4"/>
        <v>180000</v>
      </c>
      <c r="J48" s="8" t="s">
        <v>104</v>
      </c>
      <c r="K48" s="8">
        <f t="shared" si="5"/>
        <v>3000000</v>
      </c>
      <c r="L48" s="8" t="s">
        <v>22</v>
      </c>
      <c r="M48" s="8" t="s">
        <v>23</v>
      </c>
      <c r="N48" s="13">
        <v>15833301310</v>
      </c>
      <c r="O48" s="8">
        <f t="shared" si="6"/>
        <v>10000</v>
      </c>
      <c r="P48" s="8">
        <f t="shared" si="7"/>
        <v>170000</v>
      </c>
      <c r="Q48" s="8" t="s">
        <v>105</v>
      </c>
    </row>
    <row r="49" s="3" customFormat="1" ht="21" customHeight="1" spans="1:17">
      <c r="A49" s="8">
        <v>47</v>
      </c>
      <c r="B49" s="8" t="s">
        <v>80</v>
      </c>
      <c r="C49" s="8" t="s">
        <v>85</v>
      </c>
      <c r="D49" s="9" t="s">
        <v>86</v>
      </c>
      <c r="E49" s="8">
        <v>300</v>
      </c>
      <c r="F49" s="8">
        <v>42</v>
      </c>
      <c r="G49" s="8">
        <v>360</v>
      </c>
      <c r="H49" s="8">
        <v>6000</v>
      </c>
      <c r="I49" s="8">
        <f t="shared" si="4"/>
        <v>108000</v>
      </c>
      <c r="J49" s="8" t="s">
        <v>104</v>
      </c>
      <c r="K49" s="8">
        <f t="shared" si="5"/>
        <v>1800000</v>
      </c>
      <c r="L49" s="8" t="s">
        <v>22</v>
      </c>
      <c r="M49" s="8" t="s">
        <v>23</v>
      </c>
      <c r="N49" s="13">
        <v>17531032761</v>
      </c>
      <c r="O49" s="8">
        <f t="shared" si="6"/>
        <v>6000</v>
      </c>
      <c r="P49" s="8">
        <f t="shared" si="7"/>
        <v>102000</v>
      </c>
      <c r="Q49" s="8" t="s">
        <v>105</v>
      </c>
    </row>
    <row r="50" s="3" customFormat="1" ht="21" customHeight="1" spans="1:17">
      <c r="A50" s="8">
        <v>48</v>
      </c>
      <c r="B50" s="8" t="s">
        <v>80</v>
      </c>
      <c r="C50" s="8" t="s">
        <v>87</v>
      </c>
      <c r="D50" s="9" t="s">
        <v>88</v>
      </c>
      <c r="E50" s="8">
        <v>420</v>
      </c>
      <c r="F50" s="8">
        <v>117</v>
      </c>
      <c r="G50" s="8">
        <v>360</v>
      </c>
      <c r="H50" s="8">
        <v>6000</v>
      </c>
      <c r="I50" s="8">
        <f t="shared" si="4"/>
        <v>151200</v>
      </c>
      <c r="J50" s="8" t="s">
        <v>104</v>
      </c>
      <c r="K50" s="8">
        <f t="shared" si="5"/>
        <v>2520000</v>
      </c>
      <c r="L50" s="8" t="s">
        <v>22</v>
      </c>
      <c r="M50" s="8" t="s">
        <v>23</v>
      </c>
      <c r="N50" s="13">
        <v>15369075505</v>
      </c>
      <c r="O50" s="8">
        <f t="shared" si="6"/>
        <v>8400</v>
      </c>
      <c r="P50" s="8">
        <f t="shared" si="7"/>
        <v>142800</v>
      </c>
      <c r="Q50" s="8" t="s">
        <v>105</v>
      </c>
    </row>
    <row r="51" s="3" customFormat="1" ht="21" customHeight="1" spans="1:17">
      <c r="A51" s="8">
        <v>49</v>
      </c>
      <c r="B51" s="8" t="s">
        <v>80</v>
      </c>
      <c r="C51" s="8" t="s">
        <v>89</v>
      </c>
      <c r="D51" s="9" t="s">
        <v>90</v>
      </c>
      <c r="E51" s="8">
        <v>300</v>
      </c>
      <c r="F51" s="8">
        <v>56</v>
      </c>
      <c r="G51" s="8">
        <v>360</v>
      </c>
      <c r="H51" s="8">
        <v>6000</v>
      </c>
      <c r="I51" s="8">
        <f t="shared" si="4"/>
        <v>108000</v>
      </c>
      <c r="J51" s="8" t="s">
        <v>104</v>
      </c>
      <c r="K51" s="8">
        <f t="shared" si="5"/>
        <v>1800000</v>
      </c>
      <c r="L51" s="8" t="s">
        <v>22</v>
      </c>
      <c r="M51" s="8" t="s">
        <v>23</v>
      </c>
      <c r="N51" s="13">
        <v>13832008615</v>
      </c>
      <c r="O51" s="8">
        <f t="shared" si="6"/>
        <v>6000</v>
      </c>
      <c r="P51" s="8">
        <f t="shared" si="7"/>
        <v>102000</v>
      </c>
      <c r="Q51" s="8" t="s">
        <v>105</v>
      </c>
    </row>
    <row r="52" s="3" customFormat="1" ht="21" customHeight="1" spans="1:17">
      <c r="A52" s="8">
        <v>50</v>
      </c>
      <c r="B52" s="8" t="s">
        <v>80</v>
      </c>
      <c r="C52" s="8" t="s">
        <v>91</v>
      </c>
      <c r="D52" s="9" t="s">
        <v>92</v>
      </c>
      <c r="E52" s="8">
        <v>200</v>
      </c>
      <c r="F52" s="8">
        <v>29</v>
      </c>
      <c r="G52" s="8">
        <v>360</v>
      </c>
      <c r="H52" s="8">
        <v>6000</v>
      </c>
      <c r="I52" s="8">
        <f t="shared" si="4"/>
        <v>72000</v>
      </c>
      <c r="J52" s="8" t="s">
        <v>104</v>
      </c>
      <c r="K52" s="8">
        <f t="shared" si="5"/>
        <v>1200000</v>
      </c>
      <c r="L52" s="8" t="s">
        <v>22</v>
      </c>
      <c r="M52" s="8" t="s">
        <v>23</v>
      </c>
      <c r="N52" s="8">
        <v>13722584514</v>
      </c>
      <c r="O52" s="8">
        <f t="shared" si="6"/>
        <v>4000</v>
      </c>
      <c r="P52" s="8">
        <f t="shared" si="7"/>
        <v>68000</v>
      </c>
      <c r="Q52" s="8" t="s">
        <v>105</v>
      </c>
    </row>
    <row r="53" s="3" customFormat="1" ht="21" customHeight="1" spans="1:17">
      <c r="A53" s="8">
        <v>51</v>
      </c>
      <c r="B53" s="8" t="s">
        <v>80</v>
      </c>
      <c r="C53" s="8" t="s">
        <v>93</v>
      </c>
      <c r="D53" s="8" t="s">
        <v>94</v>
      </c>
      <c r="E53" s="8">
        <v>420</v>
      </c>
      <c r="F53" s="8">
        <v>62</v>
      </c>
      <c r="G53" s="8">
        <v>360</v>
      </c>
      <c r="H53" s="8">
        <v>6000</v>
      </c>
      <c r="I53" s="8">
        <f t="shared" si="4"/>
        <v>151200</v>
      </c>
      <c r="J53" s="8" t="s">
        <v>104</v>
      </c>
      <c r="K53" s="8">
        <f t="shared" si="5"/>
        <v>2520000</v>
      </c>
      <c r="L53" s="8" t="s">
        <v>22</v>
      </c>
      <c r="M53" s="8" t="s">
        <v>23</v>
      </c>
      <c r="N53" s="8">
        <v>13373100438</v>
      </c>
      <c r="O53" s="8">
        <f t="shared" si="6"/>
        <v>8400</v>
      </c>
      <c r="P53" s="8">
        <f t="shared" si="7"/>
        <v>142800</v>
      </c>
      <c r="Q53" s="8" t="s">
        <v>105</v>
      </c>
    </row>
    <row r="54" s="3" customFormat="1" ht="21" customHeight="1" spans="1:17">
      <c r="A54" s="8">
        <v>52</v>
      </c>
      <c r="B54" s="8" t="s">
        <v>30</v>
      </c>
      <c r="C54" s="8" t="s">
        <v>59</v>
      </c>
      <c r="D54" s="9" t="s">
        <v>95</v>
      </c>
      <c r="E54" s="8">
        <v>50</v>
      </c>
      <c r="F54" s="8">
        <v>14</v>
      </c>
      <c r="G54" s="8">
        <v>360</v>
      </c>
      <c r="H54" s="8">
        <v>6000</v>
      </c>
      <c r="I54" s="8">
        <f t="shared" si="4"/>
        <v>18000</v>
      </c>
      <c r="J54" s="8" t="s">
        <v>104</v>
      </c>
      <c r="K54" s="8">
        <f t="shared" si="5"/>
        <v>300000</v>
      </c>
      <c r="L54" s="8" t="s">
        <v>22</v>
      </c>
      <c r="M54" s="8" t="s">
        <v>23</v>
      </c>
      <c r="N54" s="8">
        <v>13932046959</v>
      </c>
      <c r="O54" s="8">
        <f t="shared" si="6"/>
        <v>1000</v>
      </c>
      <c r="P54" s="8">
        <f t="shared" si="7"/>
        <v>17000</v>
      </c>
      <c r="Q54" s="8" t="s">
        <v>105</v>
      </c>
    </row>
    <row r="55" s="3" customFormat="1" ht="21" customHeight="1" spans="1:17">
      <c r="A55" s="8">
        <v>53</v>
      </c>
      <c r="B55" s="8" t="s">
        <v>30</v>
      </c>
      <c r="C55" s="8" t="s">
        <v>96</v>
      </c>
      <c r="D55" s="9" t="s">
        <v>97</v>
      </c>
      <c r="E55" s="8">
        <v>200</v>
      </c>
      <c r="F55" s="8">
        <v>24</v>
      </c>
      <c r="G55" s="8">
        <v>360</v>
      </c>
      <c r="H55" s="8">
        <v>6000</v>
      </c>
      <c r="I55" s="8">
        <f t="shared" si="4"/>
        <v>72000</v>
      </c>
      <c r="J55" s="8" t="s">
        <v>104</v>
      </c>
      <c r="K55" s="8">
        <f t="shared" si="5"/>
        <v>1200000</v>
      </c>
      <c r="L55" s="8" t="s">
        <v>22</v>
      </c>
      <c r="M55" s="8" t="s">
        <v>23</v>
      </c>
      <c r="N55" s="8">
        <v>13512982406</v>
      </c>
      <c r="O55" s="8">
        <f t="shared" si="6"/>
        <v>4000</v>
      </c>
      <c r="P55" s="8">
        <f t="shared" si="7"/>
        <v>68000</v>
      </c>
      <c r="Q55" s="8" t="s">
        <v>105</v>
      </c>
    </row>
    <row r="56" s="3" customFormat="1" ht="21" customHeight="1" spans="1:17">
      <c r="A56" s="8">
        <v>54</v>
      </c>
      <c r="B56" s="8" t="s">
        <v>30</v>
      </c>
      <c r="C56" s="8" t="s">
        <v>98</v>
      </c>
      <c r="D56" s="9" t="s">
        <v>99</v>
      </c>
      <c r="E56" s="8">
        <v>170</v>
      </c>
      <c r="F56" s="8">
        <v>32</v>
      </c>
      <c r="G56" s="8">
        <v>360</v>
      </c>
      <c r="H56" s="8">
        <v>6000</v>
      </c>
      <c r="I56" s="8">
        <f t="shared" si="4"/>
        <v>61200</v>
      </c>
      <c r="J56" s="8" t="s">
        <v>104</v>
      </c>
      <c r="K56" s="8">
        <f t="shared" si="5"/>
        <v>1020000</v>
      </c>
      <c r="L56" s="8" t="s">
        <v>22</v>
      </c>
      <c r="M56" s="8" t="s">
        <v>23</v>
      </c>
      <c r="N56" s="13">
        <v>18932711999</v>
      </c>
      <c r="O56" s="8">
        <f t="shared" si="6"/>
        <v>3400</v>
      </c>
      <c r="P56" s="8">
        <f t="shared" si="7"/>
        <v>57800</v>
      </c>
      <c r="Q56" s="8" t="s">
        <v>105</v>
      </c>
    </row>
    <row r="57" s="3" customFormat="1" ht="21" customHeight="1" spans="1:17">
      <c r="A57" s="8">
        <v>55</v>
      </c>
      <c r="B57" s="8" t="s">
        <v>30</v>
      </c>
      <c r="C57" s="8" t="s">
        <v>100</v>
      </c>
      <c r="D57" s="9" t="s">
        <v>101</v>
      </c>
      <c r="E57" s="8">
        <v>125</v>
      </c>
      <c r="F57" s="8">
        <v>45</v>
      </c>
      <c r="G57" s="8">
        <v>360</v>
      </c>
      <c r="H57" s="8">
        <v>6000</v>
      </c>
      <c r="I57" s="8">
        <f t="shared" si="4"/>
        <v>45000</v>
      </c>
      <c r="J57" s="8" t="s">
        <v>104</v>
      </c>
      <c r="K57" s="8">
        <f t="shared" si="5"/>
        <v>750000</v>
      </c>
      <c r="L57" s="8" t="s">
        <v>22</v>
      </c>
      <c r="M57" s="8" t="s">
        <v>23</v>
      </c>
      <c r="N57" s="13">
        <v>17731033480</v>
      </c>
      <c r="O57" s="8">
        <f t="shared" si="6"/>
        <v>2500</v>
      </c>
      <c r="P57" s="8">
        <f t="shared" si="7"/>
        <v>42500</v>
      </c>
      <c r="Q57" s="8" t="s">
        <v>105</v>
      </c>
    </row>
    <row r="58" s="3" customFormat="1" ht="21" customHeight="1" spans="1:17">
      <c r="A58" s="8">
        <v>56</v>
      </c>
      <c r="B58" s="8" t="s">
        <v>110</v>
      </c>
      <c r="C58" s="8" t="s">
        <v>111</v>
      </c>
      <c r="D58" s="10" t="s">
        <v>112</v>
      </c>
      <c r="E58" s="8">
        <v>93</v>
      </c>
      <c r="F58" s="8">
        <v>19</v>
      </c>
      <c r="G58" s="8">
        <v>360</v>
      </c>
      <c r="H58" s="8">
        <v>6000</v>
      </c>
      <c r="I58" s="8">
        <f t="shared" si="4"/>
        <v>33480</v>
      </c>
      <c r="J58" s="8" t="s">
        <v>104</v>
      </c>
      <c r="K58" s="8">
        <f t="shared" si="5"/>
        <v>558000</v>
      </c>
      <c r="L58" s="8" t="s">
        <v>22</v>
      </c>
      <c r="M58" s="8" t="s">
        <v>23</v>
      </c>
      <c r="N58" s="8">
        <v>15833017777</v>
      </c>
      <c r="O58" s="8">
        <f t="shared" si="6"/>
        <v>1860</v>
      </c>
      <c r="P58" s="8">
        <f t="shared" si="7"/>
        <v>31620</v>
      </c>
      <c r="Q58" s="8" t="s">
        <v>105</v>
      </c>
    </row>
    <row r="59" s="3" customFormat="1" ht="21" customHeight="1" spans="1:17">
      <c r="A59" s="8">
        <v>57</v>
      </c>
      <c r="B59" s="8" t="s">
        <v>80</v>
      </c>
      <c r="C59" s="8" t="s">
        <v>81</v>
      </c>
      <c r="D59" s="8" t="s">
        <v>113</v>
      </c>
      <c r="E59" s="8">
        <v>500</v>
      </c>
      <c r="F59" s="8">
        <v>1</v>
      </c>
      <c r="G59" s="8">
        <v>360</v>
      </c>
      <c r="H59" s="8">
        <v>6000</v>
      </c>
      <c r="I59" s="8">
        <f t="shared" si="4"/>
        <v>180000</v>
      </c>
      <c r="J59" s="8" t="s">
        <v>104</v>
      </c>
      <c r="K59" s="8">
        <f t="shared" si="5"/>
        <v>3000000</v>
      </c>
      <c r="L59" s="8" t="s">
        <v>22</v>
      </c>
      <c r="M59" s="8" t="s">
        <v>23</v>
      </c>
      <c r="N59" s="8">
        <v>18849026489</v>
      </c>
      <c r="O59" s="8">
        <f t="shared" si="6"/>
        <v>10000</v>
      </c>
      <c r="P59" s="8">
        <f t="shared" si="7"/>
        <v>170000</v>
      </c>
      <c r="Q59" s="8" t="s">
        <v>105</v>
      </c>
    </row>
    <row r="60" s="3" customFormat="1" ht="21" customHeight="1" spans="1:17">
      <c r="A60" s="8">
        <v>58</v>
      </c>
      <c r="B60" s="8" t="s">
        <v>80</v>
      </c>
      <c r="C60" s="8" t="s">
        <v>87</v>
      </c>
      <c r="D60" s="8" t="s">
        <v>114</v>
      </c>
      <c r="E60" s="8">
        <v>450</v>
      </c>
      <c r="F60" s="8">
        <v>1</v>
      </c>
      <c r="G60" s="8">
        <v>360</v>
      </c>
      <c r="H60" s="8">
        <v>6000</v>
      </c>
      <c r="I60" s="8">
        <f t="shared" si="4"/>
        <v>162000</v>
      </c>
      <c r="J60" s="8" t="s">
        <v>104</v>
      </c>
      <c r="K60" s="8">
        <f t="shared" si="5"/>
        <v>2700000</v>
      </c>
      <c r="L60" s="8" t="s">
        <v>22</v>
      </c>
      <c r="M60" s="8" t="s">
        <v>23</v>
      </c>
      <c r="N60" s="8">
        <v>15369075505</v>
      </c>
      <c r="O60" s="8">
        <f t="shared" si="6"/>
        <v>9000</v>
      </c>
      <c r="P60" s="8">
        <f t="shared" si="7"/>
        <v>153000</v>
      </c>
      <c r="Q60" s="8" t="s">
        <v>105</v>
      </c>
    </row>
    <row r="61" s="3" customFormat="1" ht="21" customHeight="1" spans="1:17">
      <c r="A61" s="8">
        <v>59</v>
      </c>
      <c r="B61" s="8" t="s">
        <v>67</v>
      </c>
      <c r="C61" s="8" t="s">
        <v>102</v>
      </c>
      <c r="D61" s="10" t="s">
        <v>115</v>
      </c>
      <c r="E61" s="8">
        <v>871</v>
      </c>
      <c r="F61" s="8">
        <v>112</v>
      </c>
      <c r="G61" s="8">
        <v>360</v>
      </c>
      <c r="H61" s="8">
        <v>6000</v>
      </c>
      <c r="I61" s="8">
        <f t="shared" si="4"/>
        <v>313560</v>
      </c>
      <c r="J61" s="8" t="s">
        <v>104</v>
      </c>
      <c r="K61" s="8">
        <f t="shared" si="5"/>
        <v>5226000</v>
      </c>
      <c r="L61" s="8" t="s">
        <v>22</v>
      </c>
      <c r="M61" s="8" t="s">
        <v>23</v>
      </c>
      <c r="N61" s="13">
        <v>13231074669</v>
      </c>
      <c r="O61" s="8">
        <f t="shared" si="6"/>
        <v>17420</v>
      </c>
      <c r="P61" s="8">
        <f t="shared" si="7"/>
        <v>296140</v>
      </c>
      <c r="Q61" s="8" t="s">
        <v>105</v>
      </c>
    </row>
    <row r="62" s="3" customFormat="1" ht="21" customHeight="1" spans="1:17">
      <c r="A62" s="8">
        <v>60</v>
      </c>
      <c r="B62" s="8" t="s">
        <v>67</v>
      </c>
      <c r="C62" s="8" t="s">
        <v>68</v>
      </c>
      <c r="D62" s="9" t="s">
        <v>69</v>
      </c>
      <c r="E62" s="11">
        <v>73</v>
      </c>
      <c r="F62" s="8">
        <f>VLOOKUP(D62,[1]Sheet2!$J$28:$N$47,5,FALSE)</f>
        <v>10</v>
      </c>
      <c r="G62" s="8">
        <v>300</v>
      </c>
      <c r="H62" s="8">
        <v>5000</v>
      </c>
      <c r="I62" s="8">
        <f t="shared" si="4"/>
        <v>21900</v>
      </c>
      <c r="J62" s="8" t="s">
        <v>104</v>
      </c>
      <c r="K62" s="8">
        <f t="shared" si="5"/>
        <v>365000</v>
      </c>
      <c r="L62" s="8" t="s">
        <v>22</v>
      </c>
      <c r="M62" s="8" t="s">
        <v>23</v>
      </c>
      <c r="N62" s="13">
        <v>15200106288</v>
      </c>
      <c r="O62" s="8">
        <f t="shared" ref="O62:O82" si="8">E62*20</f>
        <v>1460</v>
      </c>
      <c r="P62" s="8">
        <f t="shared" ref="P62:P82" si="9">E62*280</f>
        <v>20440</v>
      </c>
      <c r="Q62" s="14" t="s">
        <v>116</v>
      </c>
    </row>
    <row r="63" s="3" customFormat="1" ht="21" customHeight="1" spans="1:17">
      <c r="A63" s="8">
        <v>61</v>
      </c>
      <c r="B63" s="8" t="s">
        <v>67</v>
      </c>
      <c r="C63" s="8" t="s">
        <v>70</v>
      </c>
      <c r="D63" s="9" t="s">
        <v>71</v>
      </c>
      <c r="E63" s="11">
        <v>20</v>
      </c>
      <c r="F63" s="8">
        <f>VLOOKUP(D63,[1]Sheet2!$J$28:$N$47,5,FALSE)</f>
        <v>6</v>
      </c>
      <c r="G63" s="8">
        <v>300</v>
      </c>
      <c r="H63" s="8">
        <v>5000</v>
      </c>
      <c r="I63" s="8">
        <f t="shared" si="4"/>
        <v>6000</v>
      </c>
      <c r="J63" s="8" t="s">
        <v>104</v>
      </c>
      <c r="K63" s="8">
        <f t="shared" si="5"/>
        <v>100000</v>
      </c>
      <c r="L63" s="8" t="s">
        <v>22</v>
      </c>
      <c r="M63" s="8" t="s">
        <v>23</v>
      </c>
      <c r="N63" s="13">
        <v>15530033789</v>
      </c>
      <c r="O63" s="8">
        <f t="shared" si="8"/>
        <v>400</v>
      </c>
      <c r="P63" s="8">
        <f t="shared" si="9"/>
        <v>5600</v>
      </c>
      <c r="Q63" s="14" t="s">
        <v>116</v>
      </c>
    </row>
    <row r="64" s="3" customFormat="1" ht="21" customHeight="1" spans="1:17">
      <c r="A64" s="8">
        <v>62</v>
      </c>
      <c r="B64" s="8" t="s">
        <v>67</v>
      </c>
      <c r="C64" s="8" t="s">
        <v>72</v>
      </c>
      <c r="D64" s="9" t="s">
        <v>73</v>
      </c>
      <c r="E64" s="11">
        <v>70</v>
      </c>
      <c r="F64" s="8">
        <f>VLOOKUP(D64,[1]Sheet2!$J$28:$N$47,5,FALSE)</f>
        <v>7</v>
      </c>
      <c r="G64" s="8">
        <v>300</v>
      </c>
      <c r="H64" s="8">
        <v>5000</v>
      </c>
      <c r="I64" s="8">
        <f t="shared" si="4"/>
        <v>21000</v>
      </c>
      <c r="J64" s="8" t="s">
        <v>104</v>
      </c>
      <c r="K64" s="8">
        <f t="shared" si="5"/>
        <v>350000</v>
      </c>
      <c r="L64" s="8" t="s">
        <v>22</v>
      </c>
      <c r="M64" s="8" t="s">
        <v>23</v>
      </c>
      <c r="N64" s="13">
        <v>13731009133</v>
      </c>
      <c r="O64" s="8">
        <f t="shared" si="8"/>
        <v>1400</v>
      </c>
      <c r="P64" s="8">
        <f t="shared" si="9"/>
        <v>19600</v>
      </c>
      <c r="Q64" s="14" t="s">
        <v>116</v>
      </c>
    </row>
    <row r="65" s="3" customFormat="1" ht="21" customHeight="1" spans="1:17">
      <c r="A65" s="8">
        <v>63</v>
      </c>
      <c r="B65" s="8" t="s">
        <v>67</v>
      </c>
      <c r="C65" s="8" t="s">
        <v>74</v>
      </c>
      <c r="D65" s="9" t="s">
        <v>75</v>
      </c>
      <c r="E65" s="11">
        <v>100</v>
      </c>
      <c r="F65" s="8">
        <f>VLOOKUP(D65,[1]Sheet2!$J$28:$N$47,5,FALSE)</f>
        <v>47</v>
      </c>
      <c r="G65" s="8">
        <v>300</v>
      </c>
      <c r="H65" s="8">
        <v>5000</v>
      </c>
      <c r="I65" s="8">
        <f t="shared" si="4"/>
        <v>30000</v>
      </c>
      <c r="J65" s="8" t="s">
        <v>104</v>
      </c>
      <c r="K65" s="8">
        <f t="shared" si="5"/>
        <v>500000</v>
      </c>
      <c r="L65" s="8" t="s">
        <v>22</v>
      </c>
      <c r="M65" s="8" t="s">
        <v>23</v>
      </c>
      <c r="N65" s="13">
        <v>15030022888</v>
      </c>
      <c r="O65" s="8">
        <f t="shared" si="8"/>
        <v>2000</v>
      </c>
      <c r="P65" s="8">
        <f t="shared" si="9"/>
        <v>28000</v>
      </c>
      <c r="Q65" s="14" t="s">
        <v>116</v>
      </c>
    </row>
    <row r="66" s="3" customFormat="1" ht="21" customHeight="1" spans="1:17">
      <c r="A66" s="8">
        <v>64</v>
      </c>
      <c r="B66" s="8" t="s">
        <v>67</v>
      </c>
      <c r="C66" s="8" t="s">
        <v>106</v>
      </c>
      <c r="D66" s="9" t="s">
        <v>107</v>
      </c>
      <c r="E66" s="11">
        <v>30</v>
      </c>
      <c r="F66" s="8">
        <f>VLOOKUP(D66,[1]Sheet2!$J$28:$N$47,5,FALSE)</f>
        <v>5</v>
      </c>
      <c r="G66" s="8">
        <v>300</v>
      </c>
      <c r="H66" s="8">
        <v>5000</v>
      </c>
      <c r="I66" s="8">
        <f t="shared" si="4"/>
        <v>9000</v>
      </c>
      <c r="J66" s="8" t="s">
        <v>104</v>
      </c>
      <c r="K66" s="8">
        <f t="shared" si="5"/>
        <v>150000</v>
      </c>
      <c r="L66" s="8" t="s">
        <v>22</v>
      </c>
      <c r="M66" s="8" t="s">
        <v>23</v>
      </c>
      <c r="N66" s="8">
        <v>13931046087</v>
      </c>
      <c r="O66" s="8">
        <f t="shared" si="8"/>
        <v>600</v>
      </c>
      <c r="P66" s="8">
        <f t="shared" si="9"/>
        <v>8400</v>
      </c>
      <c r="Q66" s="14" t="s">
        <v>116</v>
      </c>
    </row>
    <row r="67" s="3" customFormat="1" ht="21" customHeight="1" spans="1:17">
      <c r="A67" s="8">
        <v>65</v>
      </c>
      <c r="B67" s="8" t="s">
        <v>67</v>
      </c>
      <c r="C67" s="8" t="s">
        <v>108</v>
      </c>
      <c r="D67" s="9" t="s">
        <v>109</v>
      </c>
      <c r="E67" s="11">
        <v>30</v>
      </c>
      <c r="F67" s="8">
        <f>VLOOKUP(D67,[1]Sheet2!$J$28:$N$47,5,FALSE)</f>
        <v>7</v>
      </c>
      <c r="G67" s="8">
        <v>300</v>
      </c>
      <c r="H67" s="8">
        <v>5000</v>
      </c>
      <c r="I67" s="8">
        <f t="shared" ref="I67:I82" si="10">E67*G67</f>
        <v>9000</v>
      </c>
      <c r="J67" s="8" t="s">
        <v>104</v>
      </c>
      <c r="K67" s="8">
        <f t="shared" ref="K67:K82" si="11">E67*H67</f>
        <v>150000</v>
      </c>
      <c r="L67" s="8" t="s">
        <v>22</v>
      </c>
      <c r="M67" s="8" t="s">
        <v>23</v>
      </c>
      <c r="N67" s="8">
        <v>15100088442</v>
      </c>
      <c r="O67" s="8">
        <f t="shared" si="8"/>
        <v>600</v>
      </c>
      <c r="P67" s="8">
        <f t="shared" si="9"/>
        <v>8400</v>
      </c>
      <c r="Q67" s="14" t="s">
        <v>116</v>
      </c>
    </row>
    <row r="68" s="3" customFormat="1" ht="21" customHeight="1" spans="1:17">
      <c r="A68" s="8">
        <v>66</v>
      </c>
      <c r="B68" s="8" t="s">
        <v>67</v>
      </c>
      <c r="C68" s="8" t="s">
        <v>76</v>
      </c>
      <c r="D68" s="9" t="s">
        <v>77</v>
      </c>
      <c r="E68" s="11">
        <v>40</v>
      </c>
      <c r="F68" s="8">
        <f>VLOOKUP(D68,[1]Sheet2!$J$28:$N$47,5,FALSE)</f>
        <v>8</v>
      </c>
      <c r="G68" s="8">
        <v>300</v>
      </c>
      <c r="H68" s="8">
        <v>5000</v>
      </c>
      <c r="I68" s="8">
        <f t="shared" si="10"/>
        <v>12000</v>
      </c>
      <c r="J68" s="8" t="s">
        <v>104</v>
      </c>
      <c r="K68" s="8">
        <f t="shared" si="11"/>
        <v>200000</v>
      </c>
      <c r="L68" s="8" t="s">
        <v>22</v>
      </c>
      <c r="M68" s="8" t="s">
        <v>23</v>
      </c>
      <c r="N68" s="13">
        <v>13930087978</v>
      </c>
      <c r="O68" s="8">
        <f t="shared" si="8"/>
        <v>800</v>
      </c>
      <c r="P68" s="8">
        <f t="shared" si="9"/>
        <v>11200</v>
      </c>
      <c r="Q68" s="14" t="s">
        <v>116</v>
      </c>
    </row>
    <row r="69" s="3" customFormat="1" ht="21" customHeight="1" spans="1:17">
      <c r="A69" s="8">
        <v>67</v>
      </c>
      <c r="B69" s="8" t="s">
        <v>67</v>
      </c>
      <c r="C69" s="8" t="s">
        <v>78</v>
      </c>
      <c r="D69" s="9" t="s">
        <v>79</v>
      </c>
      <c r="E69" s="11">
        <v>80</v>
      </c>
      <c r="F69" s="8">
        <f>VLOOKUP(D69,[1]Sheet2!$J$28:$N$47,5,FALSE)</f>
        <v>23</v>
      </c>
      <c r="G69" s="8">
        <v>300</v>
      </c>
      <c r="H69" s="8">
        <v>5000</v>
      </c>
      <c r="I69" s="8">
        <f t="shared" si="10"/>
        <v>24000</v>
      </c>
      <c r="J69" s="8" t="s">
        <v>104</v>
      </c>
      <c r="K69" s="8">
        <f t="shared" si="11"/>
        <v>400000</v>
      </c>
      <c r="L69" s="8" t="s">
        <v>22</v>
      </c>
      <c r="M69" s="8" t="s">
        <v>23</v>
      </c>
      <c r="N69" s="13">
        <v>13930087978</v>
      </c>
      <c r="O69" s="8">
        <f t="shared" si="8"/>
        <v>1600</v>
      </c>
      <c r="P69" s="8">
        <f t="shared" si="9"/>
        <v>22400</v>
      </c>
      <c r="Q69" s="14" t="s">
        <v>116</v>
      </c>
    </row>
    <row r="70" s="3" customFormat="1" ht="21" customHeight="1" spans="1:17">
      <c r="A70" s="8">
        <v>68</v>
      </c>
      <c r="B70" s="8" t="s">
        <v>67</v>
      </c>
      <c r="C70" s="8" t="s">
        <v>102</v>
      </c>
      <c r="D70" s="10" t="s">
        <v>115</v>
      </c>
      <c r="E70" s="15">
        <v>854</v>
      </c>
      <c r="F70" s="8">
        <v>92</v>
      </c>
      <c r="G70" s="8">
        <v>300</v>
      </c>
      <c r="H70" s="8">
        <v>5000</v>
      </c>
      <c r="I70" s="8">
        <f t="shared" si="10"/>
        <v>256200</v>
      </c>
      <c r="J70" s="8" t="s">
        <v>104</v>
      </c>
      <c r="K70" s="8">
        <f t="shared" si="11"/>
        <v>4270000</v>
      </c>
      <c r="L70" s="8" t="s">
        <v>22</v>
      </c>
      <c r="M70" s="8" t="s">
        <v>23</v>
      </c>
      <c r="N70" s="13">
        <v>13231074669</v>
      </c>
      <c r="O70" s="8">
        <f t="shared" si="8"/>
        <v>17080</v>
      </c>
      <c r="P70" s="8">
        <f t="shared" si="9"/>
        <v>239120</v>
      </c>
      <c r="Q70" s="14" t="s">
        <v>116</v>
      </c>
    </row>
    <row r="71" s="3" customFormat="1" ht="21" customHeight="1" spans="1:17">
      <c r="A71" s="8">
        <v>69</v>
      </c>
      <c r="B71" s="8" t="s">
        <v>80</v>
      </c>
      <c r="C71" s="8" t="s">
        <v>81</v>
      </c>
      <c r="D71" s="9" t="s">
        <v>82</v>
      </c>
      <c r="E71" s="15">
        <v>300</v>
      </c>
      <c r="F71" s="8">
        <v>69</v>
      </c>
      <c r="G71" s="8">
        <v>300</v>
      </c>
      <c r="H71" s="8">
        <v>5000</v>
      </c>
      <c r="I71" s="8">
        <f t="shared" si="10"/>
        <v>90000</v>
      </c>
      <c r="J71" s="8" t="s">
        <v>104</v>
      </c>
      <c r="K71" s="8">
        <f t="shared" si="11"/>
        <v>1500000</v>
      </c>
      <c r="L71" s="8" t="s">
        <v>22</v>
      </c>
      <c r="M71" s="8" t="s">
        <v>23</v>
      </c>
      <c r="N71" s="8">
        <v>18849026489</v>
      </c>
      <c r="O71" s="8">
        <f t="shared" si="8"/>
        <v>6000</v>
      </c>
      <c r="P71" s="8">
        <f t="shared" si="9"/>
        <v>84000</v>
      </c>
      <c r="Q71" s="14" t="s">
        <v>116</v>
      </c>
    </row>
    <row r="72" s="3" customFormat="1" ht="21" customHeight="1" spans="1:17">
      <c r="A72" s="8">
        <v>70</v>
      </c>
      <c r="B72" s="8" t="s">
        <v>80</v>
      </c>
      <c r="C72" s="8" t="s">
        <v>83</v>
      </c>
      <c r="D72" s="9" t="s">
        <v>84</v>
      </c>
      <c r="E72" s="15">
        <v>200</v>
      </c>
      <c r="F72" s="8">
        <f>VLOOKUP(D72,[1]Sheet2!$J$28:$N$47,5,FALSE)</f>
        <v>48</v>
      </c>
      <c r="G72" s="8">
        <v>300</v>
      </c>
      <c r="H72" s="8">
        <v>5000</v>
      </c>
      <c r="I72" s="8">
        <f t="shared" si="10"/>
        <v>60000</v>
      </c>
      <c r="J72" s="8" t="s">
        <v>104</v>
      </c>
      <c r="K72" s="8">
        <f t="shared" si="11"/>
        <v>1000000</v>
      </c>
      <c r="L72" s="8" t="s">
        <v>22</v>
      </c>
      <c r="M72" s="8" t="s">
        <v>23</v>
      </c>
      <c r="N72" s="13">
        <v>15833301310</v>
      </c>
      <c r="O72" s="8">
        <f t="shared" si="8"/>
        <v>4000</v>
      </c>
      <c r="P72" s="8">
        <f t="shared" si="9"/>
        <v>56000</v>
      </c>
      <c r="Q72" s="14" t="s">
        <v>116</v>
      </c>
    </row>
    <row r="73" s="3" customFormat="1" ht="21" customHeight="1" spans="1:17">
      <c r="A73" s="8">
        <v>71</v>
      </c>
      <c r="B73" s="8" t="s">
        <v>80</v>
      </c>
      <c r="C73" s="8" t="s">
        <v>85</v>
      </c>
      <c r="D73" s="9" t="s">
        <v>86</v>
      </c>
      <c r="E73" s="11">
        <v>120</v>
      </c>
      <c r="F73" s="8">
        <v>47</v>
      </c>
      <c r="G73" s="8">
        <v>300</v>
      </c>
      <c r="H73" s="8">
        <v>5000</v>
      </c>
      <c r="I73" s="8">
        <f t="shared" si="10"/>
        <v>36000</v>
      </c>
      <c r="J73" s="8" t="s">
        <v>104</v>
      </c>
      <c r="K73" s="8">
        <f t="shared" si="11"/>
        <v>600000</v>
      </c>
      <c r="L73" s="8" t="s">
        <v>22</v>
      </c>
      <c r="M73" s="8" t="s">
        <v>23</v>
      </c>
      <c r="N73" s="13">
        <v>17531032761</v>
      </c>
      <c r="O73" s="8">
        <f t="shared" si="8"/>
        <v>2400</v>
      </c>
      <c r="P73" s="8">
        <f t="shared" si="9"/>
        <v>33600</v>
      </c>
      <c r="Q73" s="14" t="s">
        <v>116</v>
      </c>
    </row>
    <row r="74" s="3" customFormat="1" ht="21" customHeight="1" spans="1:17">
      <c r="A74" s="8">
        <v>72</v>
      </c>
      <c r="B74" s="8" t="s">
        <v>80</v>
      </c>
      <c r="C74" s="8" t="s">
        <v>87</v>
      </c>
      <c r="D74" s="9" t="s">
        <v>88</v>
      </c>
      <c r="E74" s="15">
        <v>230</v>
      </c>
      <c r="F74" s="8">
        <f>VLOOKUP(D74,[1]Sheet2!$J$28:$N$47,5,FALSE)</f>
        <v>47</v>
      </c>
      <c r="G74" s="8">
        <v>300</v>
      </c>
      <c r="H74" s="8">
        <v>5000</v>
      </c>
      <c r="I74" s="8">
        <f t="shared" si="10"/>
        <v>69000</v>
      </c>
      <c r="J74" s="8" t="s">
        <v>104</v>
      </c>
      <c r="K74" s="8">
        <f t="shared" si="11"/>
        <v>1150000</v>
      </c>
      <c r="L74" s="8" t="s">
        <v>22</v>
      </c>
      <c r="M74" s="8" t="s">
        <v>23</v>
      </c>
      <c r="N74" s="13">
        <v>15369075505</v>
      </c>
      <c r="O74" s="8">
        <f t="shared" si="8"/>
        <v>4600</v>
      </c>
      <c r="P74" s="8">
        <f t="shared" si="9"/>
        <v>64400</v>
      </c>
      <c r="Q74" s="14" t="s">
        <v>116</v>
      </c>
    </row>
    <row r="75" s="3" customFormat="1" ht="21" customHeight="1" spans="1:17">
      <c r="A75" s="8">
        <v>73</v>
      </c>
      <c r="B75" s="8" t="s">
        <v>80</v>
      </c>
      <c r="C75" s="8" t="s">
        <v>89</v>
      </c>
      <c r="D75" s="9" t="s">
        <v>90</v>
      </c>
      <c r="E75" s="15">
        <v>120</v>
      </c>
      <c r="F75" s="8">
        <f>VLOOKUP(D75,[1]Sheet2!$J$28:$N$47,5,FALSE)</f>
        <v>53</v>
      </c>
      <c r="G75" s="8">
        <v>300</v>
      </c>
      <c r="H75" s="8">
        <v>5000</v>
      </c>
      <c r="I75" s="8">
        <f t="shared" si="10"/>
        <v>36000</v>
      </c>
      <c r="J75" s="8" t="s">
        <v>104</v>
      </c>
      <c r="K75" s="8">
        <f t="shared" si="11"/>
        <v>600000</v>
      </c>
      <c r="L75" s="8" t="s">
        <v>22</v>
      </c>
      <c r="M75" s="8" t="s">
        <v>23</v>
      </c>
      <c r="N75" s="13">
        <v>13832008615</v>
      </c>
      <c r="O75" s="8">
        <f t="shared" si="8"/>
        <v>2400</v>
      </c>
      <c r="P75" s="8">
        <f t="shared" si="9"/>
        <v>33600</v>
      </c>
      <c r="Q75" s="14" t="s">
        <v>116</v>
      </c>
    </row>
    <row r="76" s="3" customFormat="1" ht="21" customHeight="1" spans="1:17">
      <c r="A76" s="8">
        <v>74</v>
      </c>
      <c r="B76" s="8" t="s">
        <v>80</v>
      </c>
      <c r="C76" s="8" t="s">
        <v>91</v>
      </c>
      <c r="D76" s="9" t="s">
        <v>92</v>
      </c>
      <c r="E76" s="15">
        <v>160</v>
      </c>
      <c r="F76" s="8">
        <v>51</v>
      </c>
      <c r="G76" s="8">
        <v>300</v>
      </c>
      <c r="H76" s="8">
        <v>5000</v>
      </c>
      <c r="I76" s="8">
        <f t="shared" si="10"/>
        <v>48000</v>
      </c>
      <c r="J76" s="8" t="s">
        <v>104</v>
      </c>
      <c r="K76" s="8">
        <f t="shared" si="11"/>
        <v>800000</v>
      </c>
      <c r="L76" s="8" t="s">
        <v>22</v>
      </c>
      <c r="M76" s="8" t="s">
        <v>23</v>
      </c>
      <c r="N76" s="8">
        <v>13722584514</v>
      </c>
      <c r="O76" s="8">
        <f t="shared" si="8"/>
        <v>3200</v>
      </c>
      <c r="P76" s="8">
        <f t="shared" si="9"/>
        <v>44800</v>
      </c>
      <c r="Q76" s="14" t="s">
        <v>116</v>
      </c>
    </row>
    <row r="77" s="3" customFormat="1" ht="21" customHeight="1" spans="1:17">
      <c r="A77" s="8">
        <v>75</v>
      </c>
      <c r="B77" s="8" t="s">
        <v>80</v>
      </c>
      <c r="C77" s="8" t="s">
        <v>93</v>
      </c>
      <c r="D77" s="8" t="s">
        <v>94</v>
      </c>
      <c r="E77" s="15">
        <v>200</v>
      </c>
      <c r="F77" s="8">
        <v>19</v>
      </c>
      <c r="G77" s="8">
        <v>300</v>
      </c>
      <c r="H77" s="8">
        <v>5000</v>
      </c>
      <c r="I77" s="8">
        <f t="shared" si="10"/>
        <v>60000</v>
      </c>
      <c r="J77" s="8" t="s">
        <v>104</v>
      </c>
      <c r="K77" s="8">
        <f t="shared" si="11"/>
        <v>1000000</v>
      </c>
      <c r="L77" s="8" t="s">
        <v>22</v>
      </c>
      <c r="M77" s="8" t="s">
        <v>23</v>
      </c>
      <c r="N77" s="8">
        <v>13373100438</v>
      </c>
      <c r="O77" s="8">
        <f t="shared" si="8"/>
        <v>4000</v>
      </c>
      <c r="P77" s="8">
        <f t="shared" si="9"/>
        <v>56000</v>
      </c>
      <c r="Q77" s="14" t="s">
        <v>116</v>
      </c>
    </row>
    <row r="78" s="3" customFormat="1" ht="21" customHeight="1" spans="1:17">
      <c r="A78" s="8">
        <v>76</v>
      </c>
      <c r="B78" s="8" t="s">
        <v>30</v>
      </c>
      <c r="C78" s="8" t="s">
        <v>59</v>
      </c>
      <c r="D78" s="9" t="s">
        <v>95</v>
      </c>
      <c r="E78" s="15">
        <v>30</v>
      </c>
      <c r="F78" s="8">
        <f>VLOOKUP(D78,[1]Sheet2!$J$28:$N$47,5,FALSE)</f>
        <v>19</v>
      </c>
      <c r="G78" s="8">
        <v>300</v>
      </c>
      <c r="H78" s="8">
        <v>5000</v>
      </c>
      <c r="I78" s="8">
        <f t="shared" si="10"/>
        <v>9000</v>
      </c>
      <c r="J78" s="8" t="s">
        <v>104</v>
      </c>
      <c r="K78" s="8">
        <f t="shared" si="11"/>
        <v>150000</v>
      </c>
      <c r="L78" s="8" t="s">
        <v>22</v>
      </c>
      <c r="M78" s="8" t="s">
        <v>23</v>
      </c>
      <c r="N78" s="8">
        <v>13932046959</v>
      </c>
      <c r="O78" s="8">
        <f t="shared" si="8"/>
        <v>600</v>
      </c>
      <c r="P78" s="8">
        <f t="shared" si="9"/>
        <v>8400</v>
      </c>
      <c r="Q78" s="14" t="s">
        <v>116</v>
      </c>
    </row>
    <row r="79" s="3" customFormat="1" ht="21" customHeight="1" spans="1:17">
      <c r="A79" s="8">
        <v>77</v>
      </c>
      <c r="B79" s="8" t="s">
        <v>30</v>
      </c>
      <c r="C79" s="8" t="s">
        <v>96</v>
      </c>
      <c r="D79" s="9" t="s">
        <v>97</v>
      </c>
      <c r="E79" s="15">
        <v>180</v>
      </c>
      <c r="F79" s="8">
        <f>VLOOKUP(D79,[1]Sheet2!$J$28:$N$47,5,FALSE)</f>
        <v>53</v>
      </c>
      <c r="G79" s="8">
        <v>300</v>
      </c>
      <c r="H79" s="8">
        <v>5000</v>
      </c>
      <c r="I79" s="8">
        <f t="shared" si="10"/>
        <v>54000</v>
      </c>
      <c r="J79" s="8" t="s">
        <v>104</v>
      </c>
      <c r="K79" s="8">
        <f t="shared" si="11"/>
        <v>900000</v>
      </c>
      <c r="L79" s="8" t="s">
        <v>22</v>
      </c>
      <c r="M79" s="8" t="s">
        <v>23</v>
      </c>
      <c r="N79" s="8">
        <v>13512982406</v>
      </c>
      <c r="O79" s="8">
        <f t="shared" si="8"/>
        <v>3600</v>
      </c>
      <c r="P79" s="8">
        <f t="shared" si="9"/>
        <v>50400</v>
      </c>
      <c r="Q79" s="14" t="s">
        <v>116</v>
      </c>
    </row>
    <row r="80" s="3" customFormat="1" ht="21" customHeight="1" spans="1:17">
      <c r="A80" s="8">
        <v>78</v>
      </c>
      <c r="B80" s="8" t="s">
        <v>30</v>
      </c>
      <c r="C80" s="8" t="s">
        <v>98</v>
      </c>
      <c r="D80" s="9" t="s">
        <v>99</v>
      </c>
      <c r="E80" s="15">
        <v>100</v>
      </c>
      <c r="F80" s="8">
        <f>VLOOKUP(D80,[1]Sheet2!$J$28:$N$47,5,FALSE)</f>
        <v>52</v>
      </c>
      <c r="G80" s="8">
        <v>300</v>
      </c>
      <c r="H80" s="8">
        <v>5000</v>
      </c>
      <c r="I80" s="8">
        <f t="shared" si="10"/>
        <v>30000</v>
      </c>
      <c r="J80" s="8" t="s">
        <v>104</v>
      </c>
      <c r="K80" s="8">
        <f t="shared" si="11"/>
        <v>500000</v>
      </c>
      <c r="L80" s="8" t="s">
        <v>22</v>
      </c>
      <c r="M80" s="8" t="s">
        <v>23</v>
      </c>
      <c r="N80" s="13">
        <v>18932711999</v>
      </c>
      <c r="O80" s="8">
        <f t="shared" si="8"/>
        <v>2000</v>
      </c>
      <c r="P80" s="8">
        <f t="shared" si="9"/>
        <v>28000</v>
      </c>
      <c r="Q80" s="14" t="s">
        <v>116</v>
      </c>
    </row>
    <row r="81" s="3" customFormat="1" ht="21" customHeight="1" spans="1:17">
      <c r="A81" s="8">
        <v>79</v>
      </c>
      <c r="B81" s="8" t="s">
        <v>30</v>
      </c>
      <c r="C81" s="8" t="s">
        <v>100</v>
      </c>
      <c r="D81" s="9" t="s">
        <v>101</v>
      </c>
      <c r="E81" s="15">
        <v>28</v>
      </c>
      <c r="F81" s="8">
        <v>27</v>
      </c>
      <c r="G81" s="8">
        <v>300</v>
      </c>
      <c r="H81" s="8">
        <v>5000</v>
      </c>
      <c r="I81" s="8">
        <f t="shared" si="10"/>
        <v>8400</v>
      </c>
      <c r="J81" s="8" t="s">
        <v>104</v>
      </c>
      <c r="K81" s="8">
        <f t="shared" si="11"/>
        <v>140000</v>
      </c>
      <c r="L81" s="8" t="s">
        <v>22</v>
      </c>
      <c r="M81" s="8" t="s">
        <v>23</v>
      </c>
      <c r="N81" s="13">
        <v>17731033480</v>
      </c>
      <c r="O81" s="8">
        <f t="shared" si="8"/>
        <v>560</v>
      </c>
      <c r="P81" s="8">
        <f t="shared" si="9"/>
        <v>7840</v>
      </c>
      <c r="Q81" s="14" t="s">
        <v>116</v>
      </c>
    </row>
    <row r="82" s="3" customFormat="1" ht="21" customHeight="1" spans="1:17">
      <c r="A82" s="8">
        <v>80</v>
      </c>
      <c r="B82" s="8" t="s">
        <v>110</v>
      </c>
      <c r="C82" s="8" t="s">
        <v>111</v>
      </c>
      <c r="D82" s="10" t="s">
        <v>112</v>
      </c>
      <c r="E82" s="15">
        <v>37</v>
      </c>
      <c r="F82" s="8">
        <v>10</v>
      </c>
      <c r="G82" s="8">
        <v>300</v>
      </c>
      <c r="H82" s="8">
        <v>5000</v>
      </c>
      <c r="I82" s="8">
        <f t="shared" si="10"/>
        <v>11100</v>
      </c>
      <c r="J82" s="8" t="s">
        <v>104</v>
      </c>
      <c r="K82" s="8">
        <f t="shared" si="11"/>
        <v>185000</v>
      </c>
      <c r="L82" s="8" t="s">
        <v>22</v>
      </c>
      <c r="M82" s="8" t="s">
        <v>23</v>
      </c>
      <c r="N82" s="8">
        <v>15833017777</v>
      </c>
      <c r="O82" s="8">
        <f t="shared" si="8"/>
        <v>740</v>
      </c>
      <c r="P82" s="8">
        <f t="shared" si="9"/>
        <v>10360</v>
      </c>
      <c r="Q82" s="14" t="s">
        <v>116</v>
      </c>
    </row>
    <row r="83" s="4" customFormat="1" ht="21" customHeight="1" spans="1:18">
      <c r="A83" s="16" t="s">
        <v>117</v>
      </c>
      <c r="B83" s="16"/>
      <c r="C83" s="16"/>
      <c r="D83" s="16"/>
      <c r="E83" s="16">
        <f>SUM(E3:E82)</f>
        <v>13446</v>
      </c>
      <c r="F83" s="16">
        <f t="shared" ref="F83:P83" si="12">SUM(F3:F82)</f>
        <v>2142</v>
      </c>
      <c r="G83" s="16"/>
      <c r="H83" s="16"/>
      <c r="I83" s="16">
        <f t="shared" si="12"/>
        <v>3999960</v>
      </c>
      <c r="J83" s="16"/>
      <c r="K83" s="16">
        <f t="shared" si="12"/>
        <v>69418000</v>
      </c>
      <c r="L83" s="16"/>
      <c r="M83" s="16"/>
      <c r="N83" s="16"/>
      <c r="O83" s="16">
        <f t="shared" si="12"/>
        <v>434040</v>
      </c>
      <c r="P83" s="16">
        <f t="shared" si="12"/>
        <v>3565920</v>
      </c>
      <c r="Q83" s="8"/>
      <c r="R83" s="3"/>
    </row>
  </sheetData>
  <autoFilter xmlns:etc="http://www.wps.cn/officeDocument/2017/etCustomData" ref="A2:Q83" etc:filterBottomFollowUsedRange="0">
    <extLst/>
  </autoFilter>
  <mergeCells count="2">
    <mergeCell ref="A1:Q1"/>
    <mergeCell ref="A83:D8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2025-04-21T01:23:00Z</dcterms:created>
  <dcterms:modified xsi:type="dcterms:W3CDTF">2025-04-25T09:01:16Z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eadingLayout">
    <vt:bool>true</vt:bool>
  </property>
  <property fmtid="{D5CDD505-2E9C-101B-9397-08002B2CF9AE}" pid="4" name="ICV">
    <vt:lpwstr>ED6B181D1C1D4A6489E040FBDD239047</vt:lpwstr>
  </property>
</Properties>
</file>