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Sheet2" sheetId="2" r:id="rId1"/>
  </sheets>
  <definedNames>
    <definedName name="_xlnm._FilterDatabase" localSheetId="0" hidden="1">Sheet2!$A$3:$P$40</definedName>
  </definedNames>
  <calcPr calcId="144525"/>
</workbook>
</file>

<file path=xl/calcChain.xml><?xml version="1.0" encoding="utf-8"?>
<calcChain xmlns="http://schemas.openxmlformats.org/spreadsheetml/2006/main">
  <c r="H40" i="2" l="1"/>
  <c r="E40" i="2"/>
  <c r="O7" i="2"/>
  <c r="N7" i="2"/>
  <c r="J7" i="2"/>
  <c r="O6" i="2"/>
  <c r="N6" i="2"/>
  <c r="J6" i="2"/>
  <c r="O17" i="2"/>
  <c r="N17" i="2"/>
  <c r="J17" i="2"/>
  <c r="O16" i="2"/>
  <c r="N16" i="2"/>
  <c r="J16" i="2"/>
  <c r="O12" i="2"/>
  <c r="N12" i="2"/>
  <c r="J12" i="2"/>
  <c r="O39" i="2"/>
  <c r="N39" i="2"/>
  <c r="J39" i="2"/>
  <c r="O38" i="2"/>
  <c r="N38" i="2"/>
  <c r="J38" i="2"/>
  <c r="O37" i="2"/>
  <c r="N37" i="2"/>
  <c r="J37" i="2"/>
  <c r="O36" i="2"/>
  <c r="N36" i="2"/>
  <c r="J36" i="2"/>
  <c r="O5" i="2"/>
  <c r="N5" i="2"/>
  <c r="J5" i="2"/>
  <c r="O11" i="2"/>
  <c r="N11" i="2"/>
  <c r="J11" i="2"/>
  <c r="O4" i="2"/>
  <c r="N4" i="2"/>
  <c r="J4" i="2"/>
  <c r="O15" i="2"/>
  <c r="N15" i="2"/>
  <c r="J15" i="2"/>
  <c r="O14" i="2"/>
  <c r="N14" i="2"/>
  <c r="J14" i="2"/>
  <c r="O13" i="2"/>
  <c r="N13" i="2"/>
  <c r="J13" i="2"/>
  <c r="O10" i="2"/>
  <c r="N10" i="2"/>
  <c r="J10" i="2"/>
  <c r="O35" i="2"/>
  <c r="N35" i="2"/>
  <c r="J35" i="2"/>
  <c r="O34" i="2"/>
  <c r="N34" i="2"/>
  <c r="J34" i="2"/>
  <c r="O33" i="2"/>
  <c r="N33" i="2"/>
  <c r="J33" i="2"/>
  <c r="O32" i="2"/>
  <c r="N32" i="2"/>
  <c r="J32" i="2"/>
  <c r="O31" i="2"/>
  <c r="N31" i="2"/>
  <c r="J31" i="2"/>
  <c r="O30" i="2"/>
  <c r="N30" i="2"/>
  <c r="J30" i="2"/>
  <c r="O9" i="2"/>
  <c r="N9" i="2"/>
  <c r="J9" i="2"/>
  <c r="O29" i="2"/>
  <c r="N29" i="2"/>
  <c r="J29" i="2"/>
  <c r="O28" i="2"/>
  <c r="N28" i="2"/>
  <c r="J28" i="2"/>
  <c r="O27" i="2"/>
  <c r="N27" i="2"/>
  <c r="J27" i="2"/>
  <c r="O26" i="2"/>
  <c r="N26" i="2"/>
  <c r="J26" i="2"/>
  <c r="O25" i="2"/>
  <c r="N25" i="2"/>
  <c r="J25" i="2"/>
  <c r="O24" i="2"/>
  <c r="N24" i="2"/>
  <c r="J24" i="2"/>
  <c r="O8" i="2"/>
  <c r="N8" i="2"/>
  <c r="J8" i="2"/>
  <c r="O23" i="2"/>
  <c r="N23" i="2"/>
  <c r="J23" i="2"/>
  <c r="O22" i="2"/>
  <c r="N22" i="2"/>
  <c r="J22" i="2"/>
  <c r="O21" i="2"/>
  <c r="N21" i="2"/>
  <c r="J21" i="2"/>
  <c r="O20" i="2"/>
  <c r="N20" i="2"/>
  <c r="J20" i="2"/>
  <c r="O19" i="2"/>
  <c r="N19" i="2"/>
  <c r="J19" i="2"/>
  <c r="O18" i="2"/>
  <c r="N18" i="2"/>
  <c r="J18" i="2"/>
  <c r="J40" i="2" l="1"/>
  <c r="O40" i="2"/>
  <c r="N40" i="2"/>
</calcChain>
</file>

<file path=xl/sharedStrings.xml><?xml version="1.0" encoding="utf-8"?>
<sst xmlns="http://schemas.openxmlformats.org/spreadsheetml/2006/main" count="248" uniqueCount="81">
  <si>
    <t>序号</t>
  </si>
  <si>
    <t>乡镇</t>
  </si>
  <si>
    <t>村别</t>
  </si>
  <si>
    <t>投保人</t>
  </si>
  <si>
    <t>亩数</t>
  </si>
  <si>
    <t>单位保费</t>
  </si>
  <si>
    <t>单位保额</t>
  </si>
  <si>
    <t>总保费</t>
  </si>
  <si>
    <t>类型</t>
  </si>
  <si>
    <t>总保额</t>
  </si>
  <si>
    <t>起保日期</t>
  </si>
  <si>
    <t>到期日期</t>
  </si>
  <si>
    <t>联系电话</t>
  </si>
  <si>
    <t>农户自付保费（元）</t>
  </si>
  <si>
    <t>政府承担保费（元）</t>
  </si>
  <si>
    <t>魏城镇</t>
  </si>
  <si>
    <t>邢于村</t>
  </si>
  <si>
    <t>薛海亮</t>
  </si>
  <si>
    <t>三层袋</t>
  </si>
  <si>
    <t>2023.3.1</t>
  </si>
  <si>
    <t>2023.10.31</t>
  </si>
  <si>
    <t>马于村</t>
  </si>
  <si>
    <t>马军希</t>
  </si>
  <si>
    <t>南温店</t>
  </si>
  <si>
    <t>魏县果途农业种植专业合作社</t>
  </si>
  <si>
    <t>西南温</t>
  </si>
  <si>
    <t>河北和康农业科技发展有限公司</t>
  </si>
  <si>
    <t>董河下</t>
  </si>
  <si>
    <t>李忠军</t>
  </si>
  <si>
    <t>东南温</t>
  </si>
  <si>
    <t>魏县堂俊种植专业合作社</t>
  </si>
  <si>
    <t>东代固村</t>
  </si>
  <si>
    <t>裴相乾</t>
  </si>
  <si>
    <t>塑膜袋</t>
  </si>
  <si>
    <t>北辛庄</t>
  </si>
  <si>
    <t>魏县爱珉种植有限公司</t>
  </si>
  <si>
    <t>集东</t>
  </si>
  <si>
    <t>张保兴</t>
  </si>
  <si>
    <t>李家口村</t>
  </si>
  <si>
    <t>常相如</t>
  </si>
  <si>
    <t>陈岗村</t>
  </si>
  <si>
    <t>张停林</t>
  </si>
  <si>
    <t>尹也马村</t>
  </si>
  <si>
    <t>魏县同君创锦种养专业合作社</t>
  </si>
  <si>
    <t>边马镇</t>
  </si>
  <si>
    <t>楼东村</t>
  </si>
  <si>
    <t>成现利</t>
  </si>
  <si>
    <t>牙里镇</t>
  </si>
  <si>
    <t>曹庄</t>
  </si>
  <si>
    <t>曹保存</t>
  </si>
  <si>
    <t>南长兴村</t>
  </si>
  <si>
    <t>魏县科农种植专业合作社</t>
  </si>
  <si>
    <t>小侯村</t>
  </si>
  <si>
    <t>常合宪</t>
  </si>
  <si>
    <t>东普安村</t>
  </si>
  <si>
    <t>刘书玉</t>
  </si>
  <si>
    <t>后大磨村</t>
  </si>
  <si>
    <t>魏县瑞祥种植专业合作社</t>
  </si>
  <si>
    <t>双井镇</t>
  </si>
  <si>
    <t>木东村</t>
  </si>
  <si>
    <t>李国良</t>
  </si>
  <si>
    <t>小王庄</t>
  </si>
  <si>
    <t>王保军</t>
  </si>
  <si>
    <t>井南</t>
  </si>
  <si>
    <t>陈四</t>
  </si>
  <si>
    <t>井西</t>
  </si>
  <si>
    <t>昝关印</t>
  </si>
  <si>
    <t>合计</t>
  </si>
  <si>
    <t>2023.10.31</t>
    <phoneticPr fontId="3" type="noConversion"/>
  </si>
  <si>
    <t>北皋镇</t>
    <phoneticPr fontId="3" type="noConversion"/>
  </si>
  <si>
    <t>泊口镇</t>
    <phoneticPr fontId="3" type="noConversion"/>
  </si>
  <si>
    <t>东代固镇</t>
    <phoneticPr fontId="3" type="noConversion"/>
  </si>
  <si>
    <t>南双庙镇</t>
    <phoneticPr fontId="3" type="noConversion"/>
  </si>
  <si>
    <t>前大磨乡</t>
    <phoneticPr fontId="3" type="noConversion"/>
  </si>
  <si>
    <t>北台头乡</t>
    <phoneticPr fontId="3" type="noConversion"/>
  </si>
  <si>
    <t>张二庄镇</t>
    <phoneticPr fontId="3" type="noConversion"/>
  </si>
  <si>
    <t>备注</t>
    <phoneticPr fontId="3" type="noConversion"/>
  </si>
  <si>
    <t>沙口集镇</t>
    <phoneticPr fontId="3" type="noConversion"/>
  </si>
  <si>
    <t>种植保险</t>
    <phoneticPr fontId="3" type="noConversion"/>
  </si>
  <si>
    <t>收入保险</t>
    <phoneticPr fontId="3" type="noConversion"/>
  </si>
  <si>
    <t>中国平安财险魏县支公司2023年梨果特色农业保险项目公示清单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</si>
</sst>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等线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22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G39" sqref="G39"/>
    </sheetView>
  </sheetViews>
  <sheetFormatPr defaultColWidth="9" defaultRowHeight="13.5"/>
  <cols>
    <col min="1" max="1" width="3.875" style="3" customWidth="1"/>
    <col min="2" max="2" width="6.875" style="18" customWidth="1"/>
    <col min="3" max="3" width="7.375" style="21" customWidth="1"/>
    <col min="4" max="4" width="14.875" style="5" customWidth="1"/>
    <col min="5" max="5" width="6.875" style="21" customWidth="1"/>
    <col min="6" max="6" width="7.5" style="21" customWidth="1"/>
    <col min="7" max="7" width="7.5" style="3" customWidth="1"/>
    <col min="8" max="8" width="8.25" style="21" customWidth="1"/>
    <col min="9" max="9" width="8.375" style="21" customWidth="1"/>
    <col min="10" max="10" width="9.375" style="21" customWidth="1"/>
    <col min="11" max="11" width="8.5" style="21" customWidth="1"/>
    <col min="12" max="12" width="9" style="18" customWidth="1"/>
    <col min="13" max="13" width="11.375" style="21" customWidth="1"/>
    <col min="14" max="14" width="10.375" style="21" customWidth="1"/>
    <col min="15" max="15" width="10.875" style="21" customWidth="1"/>
  </cols>
  <sheetData>
    <row r="1" spans="1:16" ht="36" customHeight="1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7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38" customFormat="1" ht="38.25" customHeight="1">
      <c r="A3" s="6" t="s">
        <v>0</v>
      </c>
      <c r="B3" s="1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15" t="s">
        <v>11</v>
      </c>
      <c r="M3" s="6" t="s">
        <v>12</v>
      </c>
      <c r="N3" s="7" t="s">
        <v>13</v>
      </c>
      <c r="O3" s="7" t="s">
        <v>14</v>
      </c>
      <c r="P3" s="4" t="s">
        <v>76</v>
      </c>
    </row>
    <row r="4" spans="1:16" s="1" customFormat="1" ht="21" customHeight="1">
      <c r="A4" s="31">
        <v>1</v>
      </c>
      <c r="B4" s="32" t="s">
        <v>69</v>
      </c>
      <c r="C4" s="33" t="s">
        <v>40</v>
      </c>
      <c r="D4" s="34" t="s">
        <v>41</v>
      </c>
      <c r="E4" s="33">
        <v>37</v>
      </c>
      <c r="F4" s="35">
        <v>200</v>
      </c>
      <c r="G4" s="36">
        <v>4000</v>
      </c>
      <c r="H4" s="35">
        <v>7400</v>
      </c>
      <c r="I4" s="33" t="s">
        <v>78</v>
      </c>
      <c r="J4" s="35">
        <f t="shared" ref="J4:J39" si="0">E4*G4</f>
        <v>148000</v>
      </c>
      <c r="K4" s="35" t="s">
        <v>19</v>
      </c>
      <c r="L4" s="37" t="s">
        <v>20</v>
      </c>
      <c r="M4" s="35">
        <v>13111336429</v>
      </c>
      <c r="N4" s="35">
        <f>E4*60</f>
        <v>2220</v>
      </c>
      <c r="O4" s="35">
        <f>E4*140</f>
        <v>5180</v>
      </c>
      <c r="P4" s="33"/>
    </row>
    <row r="5" spans="1:16" s="1" customFormat="1" ht="21" customHeight="1">
      <c r="A5" s="8">
        <v>2</v>
      </c>
      <c r="B5" s="16" t="s">
        <v>44</v>
      </c>
      <c r="C5" s="19" t="s">
        <v>45</v>
      </c>
      <c r="D5" s="10" t="s">
        <v>46</v>
      </c>
      <c r="E5" s="19">
        <v>100</v>
      </c>
      <c r="F5" s="23">
        <v>200</v>
      </c>
      <c r="G5" s="9">
        <v>4000</v>
      </c>
      <c r="H5" s="23">
        <v>20000</v>
      </c>
      <c r="I5" s="19" t="s">
        <v>78</v>
      </c>
      <c r="J5" s="23">
        <f t="shared" si="0"/>
        <v>400000</v>
      </c>
      <c r="K5" s="23" t="s">
        <v>19</v>
      </c>
      <c r="L5" s="25" t="s">
        <v>20</v>
      </c>
      <c r="M5" s="23">
        <v>15632032466</v>
      </c>
      <c r="N5" s="23">
        <f>E5*60</f>
        <v>6000</v>
      </c>
      <c r="O5" s="23">
        <f>E5*140</f>
        <v>14000</v>
      </c>
      <c r="P5" s="19"/>
    </row>
    <row r="6" spans="1:16" s="1" customFormat="1" ht="21" customHeight="1">
      <c r="A6" s="8">
        <v>3</v>
      </c>
      <c r="B6" s="16" t="s">
        <v>70</v>
      </c>
      <c r="C6" s="19" t="s">
        <v>63</v>
      </c>
      <c r="D6" s="10" t="s">
        <v>64</v>
      </c>
      <c r="E6" s="19">
        <v>300</v>
      </c>
      <c r="F6" s="23">
        <v>200</v>
      </c>
      <c r="G6" s="9">
        <v>4000</v>
      </c>
      <c r="H6" s="23">
        <v>60000</v>
      </c>
      <c r="I6" s="19" t="s">
        <v>78</v>
      </c>
      <c r="J6" s="23">
        <f t="shared" si="0"/>
        <v>1200000</v>
      </c>
      <c r="K6" s="23" t="s">
        <v>19</v>
      </c>
      <c r="L6" s="25" t="s">
        <v>20</v>
      </c>
      <c r="M6" s="23">
        <v>18732080444</v>
      </c>
      <c r="N6" s="23">
        <f>E6*60</f>
        <v>18000</v>
      </c>
      <c r="O6" s="23">
        <f>E6*140</f>
        <v>42000</v>
      </c>
      <c r="P6" s="19"/>
    </row>
    <row r="7" spans="1:16" s="1" customFormat="1" ht="21" customHeight="1">
      <c r="A7" s="8">
        <v>4</v>
      </c>
      <c r="B7" s="16" t="s">
        <v>70</v>
      </c>
      <c r="C7" s="19" t="s">
        <v>65</v>
      </c>
      <c r="D7" s="10" t="s">
        <v>66</v>
      </c>
      <c r="E7" s="19">
        <v>150</v>
      </c>
      <c r="F7" s="23">
        <v>200</v>
      </c>
      <c r="G7" s="9">
        <v>4000</v>
      </c>
      <c r="H7" s="23">
        <v>30000</v>
      </c>
      <c r="I7" s="19" t="s">
        <v>78</v>
      </c>
      <c r="J7" s="23">
        <f t="shared" si="0"/>
        <v>600000</v>
      </c>
      <c r="K7" s="23" t="s">
        <v>19</v>
      </c>
      <c r="L7" s="25" t="s">
        <v>20</v>
      </c>
      <c r="M7" s="23">
        <v>18231011730</v>
      </c>
      <c r="N7" s="23">
        <f>E7*60</f>
        <v>9000</v>
      </c>
      <c r="O7" s="23">
        <f>E7*140</f>
        <v>21000</v>
      </c>
      <c r="P7" s="19"/>
    </row>
    <row r="8" spans="1:16" s="1" customFormat="1" ht="21" customHeight="1">
      <c r="A8" s="8">
        <v>5</v>
      </c>
      <c r="B8" s="16" t="s">
        <v>71</v>
      </c>
      <c r="C8" s="19" t="s">
        <v>31</v>
      </c>
      <c r="D8" s="10" t="s">
        <v>32</v>
      </c>
      <c r="E8" s="19">
        <v>1000</v>
      </c>
      <c r="F8" s="23">
        <v>360</v>
      </c>
      <c r="G8" s="9">
        <v>6000</v>
      </c>
      <c r="H8" s="23">
        <v>360000</v>
      </c>
      <c r="I8" s="19" t="s">
        <v>79</v>
      </c>
      <c r="J8" s="23">
        <f t="shared" si="0"/>
        <v>6000000</v>
      </c>
      <c r="K8" s="23" t="s">
        <v>19</v>
      </c>
      <c r="L8" s="25" t="s">
        <v>20</v>
      </c>
      <c r="M8" s="23">
        <v>13932057586</v>
      </c>
      <c r="N8" s="23">
        <f>E8*20</f>
        <v>20000</v>
      </c>
      <c r="O8" s="23">
        <f>E8*340</f>
        <v>340000</v>
      </c>
      <c r="P8" s="19" t="s">
        <v>18</v>
      </c>
    </row>
    <row r="9" spans="1:16" s="1" customFormat="1" ht="21" customHeight="1">
      <c r="A9" s="8">
        <v>6</v>
      </c>
      <c r="B9" s="16" t="s">
        <v>71</v>
      </c>
      <c r="C9" s="19" t="s">
        <v>31</v>
      </c>
      <c r="D9" s="10" t="s">
        <v>32</v>
      </c>
      <c r="E9" s="19">
        <v>832</v>
      </c>
      <c r="F9" s="23">
        <v>300</v>
      </c>
      <c r="G9" s="9">
        <v>5000</v>
      </c>
      <c r="H9" s="23">
        <v>249600</v>
      </c>
      <c r="I9" s="19" t="s">
        <v>79</v>
      </c>
      <c r="J9" s="23">
        <f t="shared" si="0"/>
        <v>4160000</v>
      </c>
      <c r="K9" s="23" t="s">
        <v>19</v>
      </c>
      <c r="L9" s="25" t="s">
        <v>20</v>
      </c>
      <c r="M9" s="23">
        <v>13932057586</v>
      </c>
      <c r="N9" s="23">
        <f>E9*20</f>
        <v>16640</v>
      </c>
      <c r="O9" s="23">
        <f>E9*280</f>
        <v>232960</v>
      </c>
      <c r="P9" s="19" t="s">
        <v>33</v>
      </c>
    </row>
    <row r="10" spans="1:16" s="1" customFormat="1" ht="21" customHeight="1">
      <c r="A10" s="8">
        <v>7</v>
      </c>
      <c r="B10" s="16" t="s">
        <v>71</v>
      </c>
      <c r="C10" s="19" t="s">
        <v>31</v>
      </c>
      <c r="D10" s="10" t="s">
        <v>32</v>
      </c>
      <c r="E10" s="19">
        <v>356</v>
      </c>
      <c r="F10" s="23">
        <v>200</v>
      </c>
      <c r="G10" s="9">
        <v>4000</v>
      </c>
      <c r="H10" s="23">
        <v>71200</v>
      </c>
      <c r="I10" s="19" t="s">
        <v>78</v>
      </c>
      <c r="J10" s="23">
        <f t="shared" si="0"/>
        <v>1424000</v>
      </c>
      <c r="K10" s="23" t="s">
        <v>19</v>
      </c>
      <c r="L10" s="25" t="s">
        <v>20</v>
      </c>
      <c r="M10" s="23">
        <v>13932057586</v>
      </c>
      <c r="N10" s="23">
        <f t="shared" ref="N10:N17" si="1">E10*60</f>
        <v>21360</v>
      </c>
      <c r="O10" s="23">
        <f t="shared" ref="O10:O17" si="2">E10*140</f>
        <v>49840</v>
      </c>
      <c r="P10" s="19"/>
    </row>
    <row r="11" spans="1:16" s="1" customFormat="1" ht="31.5" customHeight="1">
      <c r="A11" s="8">
        <v>8</v>
      </c>
      <c r="B11" s="16" t="s">
        <v>72</v>
      </c>
      <c r="C11" s="19" t="s">
        <v>42</v>
      </c>
      <c r="D11" s="10" t="s">
        <v>43</v>
      </c>
      <c r="E11" s="19">
        <v>340</v>
      </c>
      <c r="F11" s="23">
        <v>200</v>
      </c>
      <c r="G11" s="9">
        <v>4000</v>
      </c>
      <c r="H11" s="23">
        <v>68000</v>
      </c>
      <c r="I11" s="19" t="s">
        <v>78</v>
      </c>
      <c r="J11" s="23">
        <f t="shared" si="0"/>
        <v>1360000</v>
      </c>
      <c r="K11" s="23" t="s">
        <v>19</v>
      </c>
      <c r="L11" s="25" t="s">
        <v>20</v>
      </c>
      <c r="M11" s="23">
        <v>13082124888</v>
      </c>
      <c r="N11" s="23">
        <f t="shared" si="1"/>
        <v>20400</v>
      </c>
      <c r="O11" s="23">
        <f t="shared" si="2"/>
        <v>47600</v>
      </c>
      <c r="P11" s="19"/>
    </row>
    <row r="12" spans="1:16" s="1" customFormat="1" ht="29.25" customHeight="1">
      <c r="A12" s="8">
        <v>9</v>
      </c>
      <c r="B12" s="16" t="s">
        <v>73</v>
      </c>
      <c r="C12" s="19" t="s">
        <v>56</v>
      </c>
      <c r="D12" s="10" t="s">
        <v>57</v>
      </c>
      <c r="E12" s="19">
        <v>70</v>
      </c>
      <c r="F12" s="23">
        <v>200</v>
      </c>
      <c r="G12" s="9">
        <v>4000</v>
      </c>
      <c r="H12" s="23">
        <v>14000</v>
      </c>
      <c r="I12" s="19" t="s">
        <v>78</v>
      </c>
      <c r="J12" s="23">
        <f t="shared" si="0"/>
        <v>280000</v>
      </c>
      <c r="K12" s="23" t="s">
        <v>19</v>
      </c>
      <c r="L12" s="25" t="s">
        <v>20</v>
      </c>
      <c r="M12" s="23">
        <v>15131045831</v>
      </c>
      <c r="N12" s="23">
        <f t="shared" si="1"/>
        <v>4200</v>
      </c>
      <c r="O12" s="23">
        <f t="shared" si="2"/>
        <v>9800</v>
      </c>
      <c r="P12" s="19"/>
    </row>
    <row r="13" spans="1:16" s="1" customFormat="1" ht="33.75" customHeight="1">
      <c r="A13" s="8">
        <v>10</v>
      </c>
      <c r="B13" s="16" t="s">
        <v>77</v>
      </c>
      <c r="C13" s="19" t="s">
        <v>34</v>
      </c>
      <c r="D13" s="10" t="s">
        <v>35</v>
      </c>
      <c r="E13" s="19">
        <v>300</v>
      </c>
      <c r="F13" s="23">
        <v>200</v>
      </c>
      <c r="G13" s="9">
        <v>4000</v>
      </c>
      <c r="H13" s="23">
        <v>60000</v>
      </c>
      <c r="I13" s="19" t="s">
        <v>78</v>
      </c>
      <c r="J13" s="23">
        <f t="shared" si="0"/>
        <v>1200000</v>
      </c>
      <c r="K13" s="23" t="s">
        <v>19</v>
      </c>
      <c r="L13" s="25" t="s">
        <v>20</v>
      </c>
      <c r="M13" s="23">
        <v>13333105156</v>
      </c>
      <c r="N13" s="23">
        <f t="shared" si="1"/>
        <v>18000</v>
      </c>
      <c r="O13" s="23">
        <f t="shared" si="2"/>
        <v>42000</v>
      </c>
      <c r="P13" s="19"/>
    </row>
    <row r="14" spans="1:16" s="1" customFormat="1" ht="21" customHeight="1">
      <c r="A14" s="8">
        <v>11</v>
      </c>
      <c r="B14" s="16" t="s">
        <v>77</v>
      </c>
      <c r="C14" s="19" t="s">
        <v>36</v>
      </c>
      <c r="D14" s="10" t="s">
        <v>37</v>
      </c>
      <c r="E14" s="19">
        <v>125</v>
      </c>
      <c r="F14" s="23">
        <v>200</v>
      </c>
      <c r="G14" s="9">
        <v>4000</v>
      </c>
      <c r="H14" s="23">
        <v>25000</v>
      </c>
      <c r="I14" s="19" t="s">
        <v>78</v>
      </c>
      <c r="J14" s="23">
        <f t="shared" si="0"/>
        <v>500000</v>
      </c>
      <c r="K14" s="23" t="s">
        <v>19</v>
      </c>
      <c r="L14" s="25" t="s">
        <v>20</v>
      </c>
      <c r="M14" s="23">
        <v>13703106581</v>
      </c>
      <c r="N14" s="23">
        <f t="shared" si="1"/>
        <v>7500</v>
      </c>
      <c r="O14" s="23">
        <f t="shared" si="2"/>
        <v>17500</v>
      </c>
      <c r="P14" s="19"/>
    </row>
    <row r="15" spans="1:16" s="1" customFormat="1" ht="21" customHeight="1">
      <c r="A15" s="8">
        <v>12</v>
      </c>
      <c r="B15" s="16" t="s">
        <v>77</v>
      </c>
      <c r="C15" s="19" t="s">
        <v>38</v>
      </c>
      <c r="D15" s="10" t="s">
        <v>39</v>
      </c>
      <c r="E15" s="19">
        <v>50</v>
      </c>
      <c r="F15" s="23">
        <v>200</v>
      </c>
      <c r="G15" s="9">
        <v>4000</v>
      </c>
      <c r="H15" s="23">
        <v>10000</v>
      </c>
      <c r="I15" s="19" t="s">
        <v>78</v>
      </c>
      <c r="J15" s="23">
        <f t="shared" si="0"/>
        <v>200000</v>
      </c>
      <c r="K15" s="23" t="s">
        <v>19</v>
      </c>
      <c r="L15" s="25" t="s">
        <v>20</v>
      </c>
      <c r="M15" s="23">
        <v>13930023062</v>
      </c>
      <c r="N15" s="23">
        <f t="shared" si="1"/>
        <v>3000</v>
      </c>
      <c r="O15" s="23">
        <f t="shared" si="2"/>
        <v>7000</v>
      </c>
      <c r="P15" s="19"/>
    </row>
    <row r="16" spans="1:16" s="1" customFormat="1" ht="21" customHeight="1">
      <c r="A16" s="8">
        <v>13</v>
      </c>
      <c r="B16" s="16" t="s">
        <v>58</v>
      </c>
      <c r="C16" s="19" t="s">
        <v>59</v>
      </c>
      <c r="D16" s="10" t="s">
        <v>60</v>
      </c>
      <c r="E16" s="19">
        <v>100</v>
      </c>
      <c r="F16" s="23">
        <v>200</v>
      </c>
      <c r="G16" s="9">
        <v>4000</v>
      </c>
      <c r="H16" s="23">
        <v>20000</v>
      </c>
      <c r="I16" s="19" t="s">
        <v>78</v>
      </c>
      <c r="J16" s="23">
        <f t="shared" si="0"/>
        <v>400000</v>
      </c>
      <c r="K16" s="23" t="s">
        <v>19</v>
      </c>
      <c r="L16" s="25" t="s">
        <v>20</v>
      </c>
      <c r="M16" s="23">
        <v>13363062966</v>
      </c>
      <c r="N16" s="23">
        <f t="shared" si="1"/>
        <v>6000</v>
      </c>
      <c r="O16" s="23">
        <f t="shared" si="2"/>
        <v>14000</v>
      </c>
      <c r="P16" s="19"/>
    </row>
    <row r="17" spans="1:16" s="1" customFormat="1" ht="21" customHeight="1">
      <c r="A17" s="8">
        <v>14</v>
      </c>
      <c r="B17" s="16" t="s">
        <v>74</v>
      </c>
      <c r="C17" s="19" t="s">
        <v>61</v>
      </c>
      <c r="D17" s="10" t="s">
        <v>62</v>
      </c>
      <c r="E17" s="19">
        <v>316</v>
      </c>
      <c r="F17" s="23">
        <v>200</v>
      </c>
      <c r="G17" s="9">
        <v>4000</v>
      </c>
      <c r="H17" s="23">
        <v>63200</v>
      </c>
      <c r="I17" s="19" t="s">
        <v>78</v>
      </c>
      <c r="J17" s="23">
        <f t="shared" si="0"/>
        <v>1264000</v>
      </c>
      <c r="K17" s="23" t="s">
        <v>19</v>
      </c>
      <c r="L17" s="25" t="s">
        <v>20</v>
      </c>
      <c r="M17" s="23">
        <v>18831035600</v>
      </c>
      <c r="N17" s="23">
        <f t="shared" si="1"/>
        <v>18960</v>
      </c>
      <c r="O17" s="23">
        <f t="shared" si="2"/>
        <v>44240</v>
      </c>
      <c r="P17" s="19"/>
    </row>
    <row r="18" spans="1:16" s="1" customFormat="1" ht="21" customHeight="1">
      <c r="A18" s="8">
        <v>15</v>
      </c>
      <c r="B18" s="16" t="s">
        <v>15</v>
      </c>
      <c r="C18" s="19" t="s">
        <v>16</v>
      </c>
      <c r="D18" s="10" t="s">
        <v>17</v>
      </c>
      <c r="E18" s="19">
        <v>100</v>
      </c>
      <c r="F18" s="23">
        <v>360</v>
      </c>
      <c r="G18" s="9">
        <v>6000</v>
      </c>
      <c r="H18" s="23">
        <v>36000</v>
      </c>
      <c r="I18" s="19" t="s">
        <v>79</v>
      </c>
      <c r="J18" s="23">
        <f t="shared" si="0"/>
        <v>600000</v>
      </c>
      <c r="K18" s="23" t="s">
        <v>19</v>
      </c>
      <c r="L18" s="25" t="s">
        <v>20</v>
      </c>
      <c r="M18" s="23">
        <v>15027954038</v>
      </c>
      <c r="N18" s="23">
        <f t="shared" ref="N18:N29" si="3">E18*20</f>
        <v>2000</v>
      </c>
      <c r="O18" s="23">
        <f t="shared" ref="O18:O23" si="4">E18*340</f>
        <v>34000</v>
      </c>
      <c r="P18" s="19" t="s">
        <v>18</v>
      </c>
    </row>
    <row r="19" spans="1:16" s="1" customFormat="1" ht="21" customHeight="1">
      <c r="A19" s="8">
        <v>16</v>
      </c>
      <c r="B19" s="16" t="s">
        <v>15</v>
      </c>
      <c r="C19" s="19" t="s">
        <v>21</v>
      </c>
      <c r="D19" s="10" t="s">
        <v>22</v>
      </c>
      <c r="E19" s="19">
        <v>192</v>
      </c>
      <c r="F19" s="23">
        <v>360</v>
      </c>
      <c r="G19" s="9">
        <v>6000</v>
      </c>
      <c r="H19" s="23">
        <v>69120</v>
      </c>
      <c r="I19" s="19" t="s">
        <v>79</v>
      </c>
      <c r="J19" s="23">
        <f t="shared" si="0"/>
        <v>1152000</v>
      </c>
      <c r="K19" s="23" t="s">
        <v>19</v>
      </c>
      <c r="L19" s="25" t="s">
        <v>20</v>
      </c>
      <c r="M19" s="23">
        <v>13633102681</v>
      </c>
      <c r="N19" s="23">
        <f t="shared" si="3"/>
        <v>3840</v>
      </c>
      <c r="O19" s="23">
        <f t="shared" si="4"/>
        <v>65280</v>
      </c>
      <c r="P19" s="19" t="s">
        <v>18</v>
      </c>
    </row>
    <row r="20" spans="1:16" s="1" customFormat="1" ht="29.25" customHeight="1">
      <c r="A20" s="8">
        <v>17</v>
      </c>
      <c r="B20" s="16" t="s">
        <v>15</v>
      </c>
      <c r="C20" s="19" t="s">
        <v>23</v>
      </c>
      <c r="D20" s="10" t="s">
        <v>24</v>
      </c>
      <c r="E20" s="19">
        <v>400</v>
      </c>
      <c r="F20" s="23">
        <v>360</v>
      </c>
      <c r="G20" s="9">
        <v>6000</v>
      </c>
      <c r="H20" s="23">
        <v>144000</v>
      </c>
      <c r="I20" s="19" t="s">
        <v>79</v>
      </c>
      <c r="J20" s="23">
        <f t="shared" si="0"/>
        <v>2400000</v>
      </c>
      <c r="K20" s="23" t="s">
        <v>19</v>
      </c>
      <c r="L20" s="25" t="s">
        <v>20</v>
      </c>
      <c r="M20" s="23">
        <v>15176089555</v>
      </c>
      <c r="N20" s="23">
        <f t="shared" si="3"/>
        <v>8000</v>
      </c>
      <c r="O20" s="23">
        <f t="shared" si="4"/>
        <v>136000</v>
      </c>
      <c r="P20" s="19" t="s">
        <v>18</v>
      </c>
    </row>
    <row r="21" spans="1:16" s="1" customFormat="1" ht="27" customHeight="1">
      <c r="A21" s="8">
        <v>18</v>
      </c>
      <c r="B21" s="16" t="s">
        <v>15</v>
      </c>
      <c r="C21" s="19" t="s">
        <v>25</v>
      </c>
      <c r="D21" s="10" t="s">
        <v>26</v>
      </c>
      <c r="E21" s="19">
        <v>1500</v>
      </c>
      <c r="F21" s="23">
        <v>360</v>
      </c>
      <c r="G21" s="9">
        <v>6000</v>
      </c>
      <c r="H21" s="23">
        <v>540000</v>
      </c>
      <c r="I21" s="19" t="s">
        <v>79</v>
      </c>
      <c r="J21" s="23">
        <f t="shared" si="0"/>
        <v>9000000</v>
      </c>
      <c r="K21" s="23" t="s">
        <v>19</v>
      </c>
      <c r="L21" s="25" t="s">
        <v>20</v>
      </c>
      <c r="M21" s="23">
        <v>15933305999</v>
      </c>
      <c r="N21" s="23">
        <f t="shared" si="3"/>
        <v>30000</v>
      </c>
      <c r="O21" s="23">
        <f t="shared" si="4"/>
        <v>510000</v>
      </c>
      <c r="P21" s="19" t="s">
        <v>18</v>
      </c>
    </row>
    <row r="22" spans="1:16" s="1" customFormat="1" ht="21" customHeight="1">
      <c r="A22" s="8">
        <v>19</v>
      </c>
      <c r="B22" s="16" t="s">
        <v>15</v>
      </c>
      <c r="C22" s="19" t="s">
        <v>27</v>
      </c>
      <c r="D22" s="10" t="s">
        <v>28</v>
      </c>
      <c r="E22" s="19">
        <v>225</v>
      </c>
      <c r="F22" s="23">
        <v>360</v>
      </c>
      <c r="G22" s="9">
        <v>6000</v>
      </c>
      <c r="H22" s="23">
        <v>81000</v>
      </c>
      <c r="I22" s="19" t="s">
        <v>79</v>
      </c>
      <c r="J22" s="23">
        <f t="shared" si="0"/>
        <v>1350000</v>
      </c>
      <c r="K22" s="23" t="s">
        <v>19</v>
      </c>
      <c r="L22" s="25" t="s">
        <v>20</v>
      </c>
      <c r="M22" s="23">
        <v>13932015608</v>
      </c>
      <c r="N22" s="23">
        <f t="shared" si="3"/>
        <v>4500</v>
      </c>
      <c r="O22" s="23">
        <f t="shared" si="4"/>
        <v>76500</v>
      </c>
      <c r="P22" s="19" t="s">
        <v>18</v>
      </c>
    </row>
    <row r="23" spans="1:16" s="1" customFormat="1" ht="30" customHeight="1">
      <c r="A23" s="8">
        <v>20</v>
      </c>
      <c r="B23" s="16" t="s">
        <v>15</v>
      </c>
      <c r="C23" s="19" t="s">
        <v>29</v>
      </c>
      <c r="D23" s="10" t="s">
        <v>30</v>
      </c>
      <c r="E23" s="19">
        <v>900</v>
      </c>
      <c r="F23" s="23">
        <v>360</v>
      </c>
      <c r="G23" s="9">
        <v>6000</v>
      </c>
      <c r="H23" s="23">
        <v>324000</v>
      </c>
      <c r="I23" s="19" t="s">
        <v>79</v>
      </c>
      <c r="J23" s="23">
        <f t="shared" si="0"/>
        <v>5400000</v>
      </c>
      <c r="K23" s="23" t="s">
        <v>19</v>
      </c>
      <c r="L23" s="25" t="s">
        <v>20</v>
      </c>
      <c r="M23" s="23">
        <v>13231074669</v>
      </c>
      <c r="N23" s="23">
        <f t="shared" si="3"/>
        <v>18000</v>
      </c>
      <c r="O23" s="23">
        <f t="shared" si="4"/>
        <v>306000</v>
      </c>
      <c r="P23" s="19" t="s">
        <v>18</v>
      </c>
    </row>
    <row r="24" spans="1:16" s="1" customFormat="1" ht="21" customHeight="1">
      <c r="A24" s="8">
        <v>21</v>
      </c>
      <c r="B24" s="16" t="s">
        <v>15</v>
      </c>
      <c r="C24" s="19" t="s">
        <v>16</v>
      </c>
      <c r="D24" s="10" t="s">
        <v>17</v>
      </c>
      <c r="E24" s="19">
        <v>61</v>
      </c>
      <c r="F24" s="23">
        <v>300</v>
      </c>
      <c r="G24" s="9">
        <v>5000</v>
      </c>
      <c r="H24" s="23">
        <v>18300</v>
      </c>
      <c r="I24" s="19" t="s">
        <v>79</v>
      </c>
      <c r="J24" s="23">
        <f t="shared" si="0"/>
        <v>305000</v>
      </c>
      <c r="K24" s="23" t="s">
        <v>19</v>
      </c>
      <c r="L24" s="25" t="s">
        <v>20</v>
      </c>
      <c r="M24" s="23">
        <v>15027954038</v>
      </c>
      <c r="N24" s="23">
        <f t="shared" si="3"/>
        <v>1220</v>
      </c>
      <c r="O24" s="23">
        <f t="shared" ref="O24:O29" si="5">E24*280</f>
        <v>17080</v>
      </c>
      <c r="P24" s="19" t="s">
        <v>33</v>
      </c>
    </row>
    <row r="25" spans="1:16" s="1" customFormat="1" ht="26.25" customHeight="1">
      <c r="A25" s="8">
        <v>22</v>
      </c>
      <c r="B25" s="16" t="s">
        <v>15</v>
      </c>
      <c r="C25" s="19" t="s">
        <v>21</v>
      </c>
      <c r="D25" s="10" t="s">
        <v>22</v>
      </c>
      <c r="E25" s="19">
        <v>23</v>
      </c>
      <c r="F25" s="23">
        <v>300</v>
      </c>
      <c r="G25" s="9">
        <v>5000</v>
      </c>
      <c r="H25" s="23">
        <v>6900</v>
      </c>
      <c r="I25" s="19" t="s">
        <v>79</v>
      </c>
      <c r="J25" s="23">
        <f t="shared" si="0"/>
        <v>115000</v>
      </c>
      <c r="K25" s="23" t="s">
        <v>19</v>
      </c>
      <c r="L25" s="25" t="s">
        <v>68</v>
      </c>
      <c r="M25" s="23">
        <v>13633102681</v>
      </c>
      <c r="N25" s="23">
        <f t="shared" si="3"/>
        <v>460</v>
      </c>
      <c r="O25" s="23">
        <f t="shared" si="5"/>
        <v>6440</v>
      </c>
      <c r="P25" s="19" t="s">
        <v>33</v>
      </c>
    </row>
    <row r="26" spans="1:16" s="1" customFormat="1" ht="29.25" customHeight="1">
      <c r="A26" s="8">
        <v>23</v>
      </c>
      <c r="B26" s="16" t="s">
        <v>15</v>
      </c>
      <c r="C26" s="19" t="s">
        <v>23</v>
      </c>
      <c r="D26" s="10" t="s">
        <v>24</v>
      </c>
      <c r="E26" s="19">
        <v>241</v>
      </c>
      <c r="F26" s="23">
        <v>300</v>
      </c>
      <c r="G26" s="9">
        <v>5000</v>
      </c>
      <c r="H26" s="23">
        <v>72300</v>
      </c>
      <c r="I26" s="19" t="s">
        <v>79</v>
      </c>
      <c r="J26" s="23">
        <f t="shared" si="0"/>
        <v>1205000</v>
      </c>
      <c r="K26" s="23" t="s">
        <v>19</v>
      </c>
      <c r="L26" s="25" t="s">
        <v>20</v>
      </c>
      <c r="M26" s="23">
        <v>15176089555</v>
      </c>
      <c r="N26" s="23">
        <f t="shared" si="3"/>
        <v>4820</v>
      </c>
      <c r="O26" s="23">
        <f t="shared" si="5"/>
        <v>67480</v>
      </c>
      <c r="P26" s="19" t="s">
        <v>33</v>
      </c>
    </row>
    <row r="27" spans="1:16" s="1" customFormat="1" ht="32.25" customHeight="1">
      <c r="A27" s="8">
        <v>24</v>
      </c>
      <c r="B27" s="16" t="s">
        <v>15</v>
      </c>
      <c r="C27" s="19" t="s">
        <v>25</v>
      </c>
      <c r="D27" s="10" t="s">
        <v>26</v>
      </c>
      <c r="E27" s="19">
        <v>900</v>
      </c>
      <c r="F27" s="23">
        <v>300</v>
      </c>
      <c r="G27" s="9">
        <v>5000</v>
      </c>
      <c r="H27" s="23">
        <v>270000</v>
      </c>
      <c r="I27" s="19" t="s">
        <v>79</v>
      </c>
      <c r="J27" s="23">
        <f t="shared" si="0"/>
        <v>4500000</v>
      </c>
      <c r="K27" s="23" t="s">
        <v>19</v>
      </c>
      <c r="L27" s="25" t="s">
        <v>20</v>
      </c>
      <c r="M27" s="23">
        <v>15933305999</v>
      </c>
      <c r="N27" s="23">
        <f t="shared" si="3"/>
        <v>18000</v>
      </c>
      <c r="O27" s="23">
        <f t="shared" si="5"/>
        <v>252000</v>
      </c>
      <c r="P27" s="19" t="s">
        <v>33</v>
      </c>
    </row>
    <row r="28" spans="1:16" s="1" customFormat="1" ht="21" customHeight="1">
      <c r="A28" s="8">
        <v>25</v>
      </c>
      <c r="B28" s="16" t="s">
        <v>15</v>
      </c>
      <c r="C28" s="19" t="s">
        <v>27</v>
      </c>
      <c r="D28" s="10" t="s">
        <v>28</v>
      </c>
      <c r="E28" s="19">
        <v>135</v>
      </c>
      <c r="F28" s="23">
        <v>300</v>
      </c>
      <c r="G28" s="9">
        <v>5000</v>
      </c>
      <c r="H28" s="23">
        <v>40500</v>
      </c>
      <c r="I28" s="19" t="s">
        <v>79</v>
      </c>
      <c r="J28" s="23">
        <f t="shared" si="0"/>
        <v>675000</v>
      </c>
      <c r="K28" s="23" t="s">
        <v>19</v>
      </c>
      <c r="L28" s="25" t="s">
        <v>20</v>
      </c>
      <c r="M28" s="23">
        <v>13932015608</v>
      </c>
      <c r="N28" s="23">
        <f t="shared" si="3"/>
        <v>2700</v>
      </c>
      <c r="O28" s="23">
        <f t="shared" si="5"/>
        <v>37800</v>
      </c>
      <c r="P28" s="19" t="s">
        <v>33</v>
      </c>
    </row>
    <row r="29" spans="1:16" s="1" customFormat="1" ht="30" customHeight="1">
      <c r="A29" s="8">
        <v>26</v>
      </c>
      <c r="B29" s="16" t="s">
        <v>15</v>
      </c>
      <c r="C29" s="19" t="s">
        <v>29</v>
      </c>
      <c r="D29" s="10" t="s">
        <v>30</v>
      </c>
      <c r="E29" s="19">
        <v>540</v>
      </c>
      <c r="F29" s="23">
        <v>300</v>
      </c>
      <c r="G29" s="9">
        <v>5000</v>
      </c>
      <c r="H29" s="23">
        <v>162000</v>
      </c>
      <c r="I29" s="19" t="s">
        <v>79</v>
      </c>
      <c r="J29" s="23">
        <f t="shared" si="0"/>
        <v>2700000</v>
      </c>
      <c r="K29" s="23" t="s">
        <v>19</v>
      </c>
      <c r="L29" s="25" t="s">
        <v>20</v>
      </c>
      <c r="M29" s="23">
        <v>13231074669</v>
      </c>
      <c r="N29" s="23">
        <f t="shared" si="3"/>
        <v>10800</v>
      </c>
      <c r="O29" s="23">
        <f t="shared" si="5"/>
        <v>151200</v>
      </c>
      <c r="P29" s="19" t="s">
        <v>33</v>
      </c>
    </row>
    <row r="30" spans="1:16" s="1" customFormat="1" ht="21" customHeight="1">
      <c r="A30" s="8">
        <v>27</v>
      </c>
      <c r="B30" s="16" t="s">
        <v>15</v>
      </c>
      <c r="C30" s="19" t="s">
        <v>16</v>
      </c>
      <c r="D30" s="10" t="s">
        <v>17</v>
      </c>
      <c r="E30" s="19">
        <v>13</v>
      </c>
      <c r="F30" s="23">
        <v>200</v>
      </c>
      <c r="G30" s="9">
        <v>4000</v>
      </c>
      <c r="H30" s="23">
        <v>2600</v>
      </c>
      <c r="I30" s="19" t="s">
        <v>78</v>
      </c>
      <c r="J30" s="23">
        <f t="shared" si="0"/>
        <v>52000</v>
      </c>
      <c r="K30" s="23" t="s">
        <v>19</v>
      </c>
      <c r="L30" s="25" t="s">
        <v>20</v>
      </c>
      <c r="M30" s="23">
        <v>15027954038</v>
      </c>
      <c r="N30" s="23">
        <f t="shared" ref="N30:N39" si="6">E30*60</f>
        <v>780</v>
      </c>
      <c r="O30" s="23">
        <f t="shared" ref="O30:O39" si="7">E30*140</f>
        <v>1820</v>
      </c>
      <c r="P30" s="19"/>
    </row>
    <row r="31" spans="1:16" s="1" customFormat="1" ht="21" customHeight="1">
      <c r="A31" s="8">
        <v>28</v>
      </c>
      <c r="B31" s="16" t="s">
        <v>15</v>
      </c>
      <c r="C31" s="19" t="s">
        <v>21</v>
      </c>
      <c r="D31" s="10" t="s">
        <v>22</v>
      </c>
      <c r="E31" s="19">
        <v>45</v>
      </c>
      <c r="F31" s="23">
        <v>200</v>
      </c>
      <c r="G31" s="9">
        <v>4000</v>
      </c>
      <c r="H31" s="23">
        <v>9000</v>
      </c>
      <c r="I31" s="19" t="s">
        <v>78</v>
      </c>
      <c r="J31" s="23">
        <f t="shared" si="0"/>
        <v>180000</v>
      </c>
      <c r="K31" s="23" t="s">
        <v>19</v>
      </c>
      <c r="L31" s="25" t="s">
        <v>20</v>
      </c>
      <c r="M31" s="23">
        <v>13633102681</v>
      </c>
      <c r="N31" s="23">
        <f t="shared" si="6"/>
        <v>2700</v>
      </c>
      <c r="O31" s="23">
        <f t="shared" si="7"/>
        <v>6300</v>
      </c>
      <c r="P31" s="19"/>
    </row>
    <row r="32" spans="1:16" s="1" customFormat="1" ht="33" customHeight="1">
      <c r="A32" s="8">
        <v>29</v>
      </c>
      <c r="B32" s="16" t="s">
        <v>15</v>
      </c>
      <c r="C32" s="19" t="s">
        <v>23</v>
      </c>
      <c r="D32" s="10" t="s">
        <v>24</v>
      </c>
      <c r="E32" s="19">
        <v>53</v>
      </c>
      <c r="F32" s="23">
        <v>200</v>
      </c>
      <c r="G32" s="9">
        <v>4000</v>
      </c>
      <c r="H32" s="23">
        <v>10600</v>
      </c>
      <c r="I32" s="19" t="s">
        <v>78</v>
      </c>
      <c r="J32" s="23">
        <f t="shared" si="0"/>
        <v>212000</v>
      </c>
      <c r="K32" s="23" t="s">
        <v>19</v>
      </c>
      <c r="L32" s="25" t="s">
        <v>20</v>
      </c>
      <c r="M32" s="23">
        <v>15176089555</v>
      </c>
      <c r="N32" s="23">
        <f t="shared" si="6"/>
        <v>3180</v>
      </c>
      <c r="O32" s="23">
        <f t="shared" si="7"/>
        <v>7420</v>
      </c>
      <c r="P32" s="19"/>
    </row>
    <row r="33" spans="1:16" s="1" customFormat="1" ht="29.25" customHeight="1">
      <c r="A33" s="8">
        <v>30</v>
      </c>
      <c r="B33" s="16" t="s">
        <v>15</v>
      </c>
      <c r="C33" s="19" t="s">
        <v>25</v>
      </c>
      <c r="D33" s="10" t="s">
        <v>26</v>
      </c>
      <c r="E33" s="19">
        <v>200</v>
      </c>
      <c r="F33" s="23">
        <v>200</v>
      </c>
      <c r="G33" s="9">
        <v>4000</v>
      </c>
      <c r="H33" s="23">
        <v>40000</v>
      </c>
      <c r="I33" s="19" t="s">
        <v>78</v>
      </c>
      <c r="J33" s="23">
        <f t="shared" si="0"/>
        <v>800000</v>
      </c>
      <c r="K33" s="23" t="s">
        <v>19</v>
      </c>
      <c r="L33" s="25" t="s">
        <v>20</v>
      </c>
      <c r="M33" s="23">
        <v>15933305999</v>
      </c>
      <c r="N33" s="23">
        <f t="shared" si="6"/>
        <v>12000</v>
      </c>
      <c r="O33" s="23">
        <f t="shared" si="7"/>
        <v>28000</v>
      </c>
      <c r="P33" s="19"/>
    </row>
    <row r="34" spans="1:16" s="1" customFormat="1" ht="21" customHeight="1">
      <c r="A34" s="8">
        <v>31</v>
      </c>
      <c r="B34" s="16" t="s">
        <v>15</v>
      </c>
      <c r="C34" s="19" t="s">
        <v>27</v>
      </c>
      <c r="D34" s="10" t="s">
        <v>28</v>
      </c>
      <c r="E34" s="19">
        <v>30</v>
      </c>
      <c r="F34" s="23">
        <v>200</v>
      </c>
      <c r="G34" s="9">
        <v>4000</v>
      </c>
      <c r="H34" s="23">
        <v>6000</v>
      </c>
      <c r="I34" s="19" t="s">
        <v>78</v>
      </c>
      <c r="J34" s="23">
        <f t="shared" si="0"/>
        <v>120000</v>
      </c>
      <c r="K34" s="23" t="s">
        <v>19</v>
      </c>
      <c r="L34" s="25" t="s">
        <v>20</v>
      </c>
      <c r="M34" s="23">
        <v>13932015608</v>
      </c>
      <c r="N34" s="23">
        <f t="shared" si="6"/>
        <v>1800</v>
      </c>
      <c r="O34" s="23">
        <f t="shared" si="7"/>
        <v>4200</v>
      </c>
      <c r="P34" s="19"/>
    </row>
    <row r="35" spans="1:16" s="1" customFormat="1" ht="27" customHeight="1">
      <c r="A35" s="8">
        <v>32</v>
      </c>
      <c r="B35" s="16" t="s">
        <v>15</v>
      </c>
      <c r="C35" s="19" t="s">
        <v>29</v>
      </c>
      <c r="D35" s="10" t="s">
        <v>30</v>
      </c>
      <c r="E35" s="19">
        <v>120</v>
      </c>
      <c r="F35" s="23">
        <v>200</v>
      </c>
      <c r="G35" s="9">
        <v>4000</v>
      </c>
      <c r="H35" s="23">
        <v>24000</v>
      </c>
      <c r="I35" s="19" t="s">
        <v>78</v>
      </c>
      <c r="J35" s="23">
        <f t="shared" si="0"/>
        <v>480000</v>
      </c>
      <c r="K35" s="23" t="s">
        <v>19</v>
      </c>
      <c r="L35" s="25" t="s">
        <v>20</v>
      </c>
      <c r="M35" s="23">
        <v>13231074669</v>
      </c>
      <c r="N35" s="23">
        <f t="shared" si="6"/>
        <v>7200</v>
      </c>
      <c r="O35" s="23">
        <f t="shared" si="7"/>
        <v>16800</v>
      </c>
      <c r="P35" s="19"/>
    </row>
    <row r="36" spans="1:16" s="1" customFormat="1" ht="21" customHeight="1">
      <c r="A36" s="8">
        <v>33</v>
      </c>
      <c r="B36" s="16" t="s">
        <v>47</v>
      </c>
      <c r="C36" s="19" t="s">
        <v>48</v>
      </c>
      <c r="D36" s="10" t="s">
        <v>49</v>
      </c>
      <c r="E36" s="19">
        <v>63.8</v>
      </c>
      <c r="F36" s="23">
        <v>200</v>
      </c>
      <c r="G36" s="9">
        <v>4000</v>
      </c>
      <c r="H36" s="23">
        <v>12760</v>
      </c>
      <c r="I36" s="19" t="s">
        <v>78</v>
      </c>
      <c r="J36" s="23">
        <f t="shared" si="0"/>
        <v>255200</v>
      </c>
      <c r="K36" s="23" t="s">
        <v>19</v>
      </c>
      <c r="L36" s="25" t="s">
        <v>20</v>
      </c>
      <c r="M36" s="23">
        <v>13283108383</v>
      </c>
      <c r="N36" s="23">
        <f t="shared" si="6"/>
        <v>3828</v>
      </c>
      <c r="O36" s="23">
        <f t="shared" si="7"/>
        <v>8932</v>
      </c>
      <c r="P36" s="19"/>
    </row>
    <row r="37" spans="1:16" s="1" customFormat="1" ht="27.75" customHeight="1">
      <c r="A37" s="8">
        <v>34</v>
      </c>
      <c r="B37" s="16" t="s">
        <v>47</v>
      </c>
      <c r="C37" s="19" t="s">
        <v>50</v>
      </c>
      <c r="D37" s="10" t="s">
        <v>51</v>
      </c>
      <c r="E37" s="19">
        <v>270</v>
      </c>
      <c r="F37" s="23">
        <v>200</v>
      </c>
      <c r="G37" s="9">
        <v>4000</v>
      </c>
      <c r="H37" s="23">
        <v>54000</v>
      </c>
      <c r="I37" s="19" t="s">
        <v>78</v>
      </c>
      <c r="J37" s="23">
        <f t="shared" si="0"/>
        <v>1080000</v>
      </c>
      <c r="K37" s="23" t="s">
        <v>19</v>
      </c>
      <c r="L37" s="25" t="s">
        <v>20</v>
      </c>
      <c r="M37" s="23">
        <v>18303387890</v>
      </c>
      <c r="N37" s="23">
        <f t="shared" si="6"/>
        <v>16200</v>
      </c>
      <c r="O37" s="23">
        <f t="shared" si="7"/>
        <v>37800</v>
      </c>
      <c r="P37" s="19"/>
    </row>
    <row r="38" spans="1:16" s="1" customFormat="1" ht="21" customHeight="1">
      <c r="A38" s="8">
        <v>35</v>
      </c>
      <c r="B38" s="16" t="s">
        <v>47</v>
      </c>
      <c r="C38" s="19" t="s">
        <v>52</v>
      </c>
      <c r="D38" s="10" t="s">
        <v>53</v>
      </c>
      <c r="E38" s="19">
        <v>50</v>
      </c>
      <c r="F38" s="23">
        <v>200</v>
      </c>
      <c r="G38" s="9">
        <v>4000</v>
      </c>
      <c r="H38" s="23">
        <v>10000</v>
      </c>
      <c r="I38" s="19" t="s">
        <v>78</v>
      </c>
      <c r="J38" s="23">
        <f t="shared" si="0"/>
        <v>200000</v>
      </c>
      <c r="K38" s="23" t="s">
        <v>19</v>
      </c>
      <c r="L38" s="25" t="s">
        <v>20</v>
      </c>
      <c r="M38" s="23">
        <v>13383005885</v>
      </c>
      <c r="N38" s="23">
        <f t="shared" si="6"/>
        <v>3000</v>
      </c>
      <c r="O38" s="23">
        <f t="shared" si="7"/>
        <v>7000</v>
      </c>
      <c r="P38" s="19"/>
    </row>
    <row r="39" spans="1:16" s="1" customFormat="1" ht="21" customHeight="1">
      <c r="A39" s="11">
        <v>36</v>
      </c>
      <c r="B39" s="17" t="s">
        <v>75</v>
      </c>
      <c r="C39" s="20" t="s">
        <v>54</v>
      </c>
      <c r="D39" s="13" t="s">
        <v>55</v>
      </c>
      <c r="E39" s="20">
        <v>50</v>
      </c>
      <c r="F39" s="24">
        <v>200</v>
      </c>
      <c r="G39" s="12">
        <v>4000</v>
      </c>
      <c r="H39" s="23">
        <v>10000</v>
      </c>
      <c r="I39" s="19" t="s">
        <v>78</v>
      </c>
      <c r="J39" s="24">
        <f t="shared" si="0"/>
        <v>200000</v>
      </c>
      <c r="K39" s="24" t="s">
        <v>19</v>
      </c>
      <c r="L39" s="26" t="s">
        <v>20</v>
      </c>
      <c r="M39" s="24">
        <v>15175030298</v>
      </c>
      <c r="N39" s="24">
        <f t="shared" si="6"/>
        <v>3000</v>
      </c>
      <c r="O39" s="24">
        <f t="shared" si="7"/>
        <v>7000</v>
      </c>
      <c r="P39" s="19"/>
    </row>
    <row r="40" spans="1:16" s="2" customFormat="1" ht="18" customHeight="1">
      <c r="A40" s="28" t="s">
        <v>67</v>
      </c>
      <c r="B40" s="28"/>
      <c r="C40" s="28"/>
      <c r="D40" s="28"/>
      <c r="E40" s="22">
        <f>SUM(E4:E39)</f>
        <v>10187.799999999999</v>
      </c>
      <c r="F40" s="22"/>
      <c r="G40" s="14"/>
      <c r="H40" s="22">
        <f>SUM(H4:H39)</f>
        <v>3001480</v>
      </c>
      <c r="I40" s="22"/>
      <c r="J40" s="22">
        <f>SUM(J4:J39)</f>
        <v>52117200</v>
      </c>
      <c r="K40" s="22"/>
      <c r="L40" s="27"/>
      <c r="M40" s="22"/>
      <c r="N40" s="22">
        <f>SUM(N4:N39)</f>
        <v>329308</v>
      </c>
      <c r="O40" s="22">
        <f>SUM(O4:O39)</f>
        <v>2672172</v>
      </c>
      <c r="P40" s="39"/>
    </row>
  </sheetData>
  <autoFilter ref="A3:P40"/>
  <sortState ref="B3:O38">
    <sortCondition ref="B3"/>
  </sortState>
  <mergeCells count="3">
    <mergeCell ref="A40:D40"/>
    <mergeCell ref="A1:P1"/>
    <mergeCell ref="A2:P2"/>
  </mergeCells>
  <phoneticPr fontId="3" type="noConversion"/>
  <pageMargins left="0.75" right="0.75" top="1" bottom="1" header="0.5" footer="0.5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王燕燕</dc:creator>
  <cp:lastModifiedBy>Administrator</cp:lastModifiedBy>
  <cp:lastPrinted>2023-05-04T06:24:53Z</cp:lastPrinted>
  <dcterms:created xsi:type="dcterms:W3CDTF">2015-06-05T02:17:00Z</dcterms:created>
  <dcterms:modified xsi:type="dcterms:W3CDTF">2023-05-04T06:24:55Z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ABB23F051E9E4BE1B39A9288E790EDA0</vt:lpwstr>
  </property>
  <property fmtid="{D5CDD505-2E9C-101B-9397-08002B2CF9AE}" pid="3" name="KSOProductBuildVer">
    <vt:lpwstr>2052-11.8.2.8621</vt:lpwstr>
  </property>
</Properties>
</file>