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15"/>
  </bookViews>
  <sheets>
    <sheet name="Sheet1" sheetId="1" r:id="rId1"/>
    <sheet name="Sheet2" sheetId="2" r:id="rId2"/>
  </sheets>
  <definedNames>
    <definedName name="_xlnm._FilterDatabase" localSheetId="0" hidden="1">Sheet1!$A$3:$R$3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<sst xmlns="http://schemas.openxmlformats.org/spreadsheetml/2006/main" count="326" uniqueCount="155">
  <si>
    <t>附件</t>
  </si>
  <si>
    <t>魏县2025年衔接推进乡村振兴补助资金项目完成情况统计表</t>
  </si>
  <si>
    <t>序号</t>
  </si>
  <si>
    <t>项目名称</t>
  </si>
  <si>
    <t>项目
类型</t>
  </si>
  <si>
    <t>项目实施地点</t>
  </si>
  <si>
    <t>投资概算（万元）</t>
  </si>
  <si>
    <t>资金来源</t>
  </si>
  <si>
    <t>责任部门</t>
  </si>
  <si>
    <t>绩效目标</t>
  </si>
  <si>
    <t>项目完成
情况</t>
  </si>
  <si>
    <t>备注</t>
  </si>
  <si>
    <t>衔接资金合计</t>
  </si>
  <si>
    <t>中央资金合计</t>
  </si>
  <si>
    <t>冀财农〔2023〕148号中央财政衔接资金</t>
  </si>
  <si>
    <t>冀财农〔2024〕39号中央财政衔接资金</t>
  </si>
  <si>
    <t>冀财农〔2023〕178号省级财政衔接资金</t>
  </si>
  <si>
    <t>邯财农[2024]5号市级财政衔接资金</t>
  </si>
  <si>
    <t>魏财农〔2024〕4号县级财政衔接资金</t>
  </si>
  <si>
    <t>2025年北皋镇南坡头村养殖圈舍建设及配套设备项目</t>
  </si>
  <si>
    <t>产业项目</t>
  </si>
  <si>
    <t>北皋镇南坡头村</t>
  </si>
  <si>
    <t>冀财农〔2024〕95号中央财政衔接资金</t>
  </si>
  <si>
    <t>农业农村局</t>
  </si>
  <si>
    <t>项目验收合格率100%、受益脱贫户、监测户数：≥60户；受益户满意度：≥95%</t>
  </si>
  <si>
    <t>已完成</t>
  </si>
  <si>
    <t>2025年前大磨乡张庄村养殖圈舍建设及配套设备项目</t>
  </si>
  <si>
    <t>前大磨乡张庄村</t>
  </si>
  <si>
    <t>项目验收合格率100%、受益脱贫户、监测户数：≥60户；受益户满意度：</t>
  </si>
  <si>
    <t>2025年易地扶贫搬迁社区后续帮扶南双庙镇郭吕新村鸡舍养殖设备采购项目</t>
  </si>
  <si>
    <t>南双庙镇郭吕新村</t>
  </si>
  <si>
    <t>项目验收合格率：100%；≥95受益脱贫户、监测户数：≥60户；受益户满意度：≥95%</t>
  </si>
  <si>
    <t>2025年南双庙镇安乐村鸡舍养殖设备采购项目</t>
  </si>
  <si>
    <t>南双庙镇安乐村</t>
  </si>
  <si>
    <t>项目验收合格率：100%；受益脱贫户、监测户数：≥45户；受益户满意度：≥95%</t>
  </si>
  <si>
    <t>2025年魏城镇孟于村养殖圈舍建设及配套设备项目</t>
  </si>
  <si>
    <t>魏城镇孟于村</t>
  </si>
  <si>
    <t>冀财农〔2024〕112号省级财政衔接资金</t>
  </si>
  <si>
    <t>项目验收合格率：100%；受益脱贫户、监测户数：≥18户；受益户满意度：≥95%</t>
  </si>
  <si>
    <t>2025年扶持壮大村集体经济项目东代固镇后闫庄果蔬大棚建设项目</t>
  </si>
  <si>
    <t>东代固镇后闫庄村</t>
  </si>
  <si>
    <t>冀财农〔2024〕95号中央财政衔接资金、冀财农〔2024〕112号省级财政衔接资金</t>
  </si>
  <si>
    <t>项目验收合格率：100%、受益脱贫户、监测户数：165户;受益户满意度：95%</t>
  </si>
  <si>
    <t>2025年车往镇郝村南村帮扶微工厂建设及配套设备项目</t>
  </si>
  <si>
    <t>车往镇郝村南村</t>
  </si>
  <si>
    <t>项目验收合格率：100%；受益脱贫户、监测户数：≥33户；受益户满意度：≥95%</t>
  </si>
  <si>
    <t>2025年车往镇车西村帮扶微工厂建设及配套设备项目</t>
  </si>
  <si>
    <t>车往镇车西村</t>
  </si>
  <si>
    <t>2025年双井镇双东村帮扶微工厂建设及配套设备项目</t>
  </si>
  <si>
    <t>双井镇双东村</t>
  </si>
  <si>
    <t>项目验收合格率：100%；受益脱贫户、监测户数：≥47户；受益户满意度：≥95%</t>
  </si>
  <si>
    <t>2025年双井镇双西村帮扶微工厂建设及配套设备项目</t>
  </si>
  <si>
    <t>双井镇双西村</t>
  </si>
  <si>
    <t>项目验收合格率：100%；受益脱贫户、监测户数：≥52户；受益户满意度：≥95</t>
  </si>
  <si>
    <t>2025年张二庄镇大严屯村帮扶微工厂建设及配套设备项目</t>
  </si>
  <si>
    <t>张二庄镇大严屯村</t>
  </si>
  <si>
    <t>项目验收合格率：100%；受益脱贫户、监测户数：≥49户；
受益户满意度：≥95%</t>
  </si>
  <si>
    <t>2025年东代固镇后闫庄村帮扶微工厂建设及配套设备项目</t>
  </si>
  <si>
    <t>东代固镇后闫庄</t>
  </si>
  <si>
    <t>2025年车往镇小营村帮扶微工厂建设及配套设备项目</t>
  </si>
  <si>
    <t>车往镇小营村</t>
  </si>
  <si>
    <t>项目验收合格率：100%；益脱贫户、监测户数：≥33户；受益户满意度：≥95%</t>
  </si>
  <si>
    <t>2025年牙里镇楼东村帮扶微工厂建设及配套设备项目</t>
  </si>
  <si>
    <t>牙里镇楼东村</t>
  </si>
  <si>
    <t>项目验收合格率：100%；受益脱贫户、监测户数：≥28户；受益户满意度：≥95%</t>
  </si>
  <si>
    <t>2025年双井镇李照河村水稻烘干深加工项目</t>
  </si>
  <si>
    <t>双井镇李照河村</t>
  </si>
  <si>
    <t>项目验收合格率：100%；受益脱贫户、监测户数：≥41户；受益户满意度：≥95%</t>
  </si>
  <si>
    <t>2025年前大磨乡张庄村粮食烘干加工及设备采购项目</t>
  </si>
  <si>
    <t>项目验收合格率：100%；受益脱贫户、监测户数：≥75户；受益户满意度：≥95%</t>
  </si>
  <si>
    <t>魏县乡村振兴优选净菜加工中心</t>
  </si>
  <si>
    <t>农业园区</t>
  </si>
  <si>
    <t>项目验收合格率：100%；受益脱贫户、监测户数：≥310户；受益户满意度：≥95%</t>
  </si>
  <si>
    <t>2025年魏县数字梨园建设项目</t>
  </si>
  <si>
    <t>魏城镇、东代固镇等乡镇</t>
  </si>
  <si>
    <t>项目验收合格率：100%；
受益脱贫户、监测户数：≥18户；受益户满意度：≥95%</t>
  </si>
  <si>
    <t>梨深加工厂房建设项目</t>
  </si>
  <si>
    <t>冀财农〔2024〕95号中央财政衔接资金、冀财农〔2024〕112号省级财政衔接资金、冀财农〔2025〕9号省级财政衔接资金</t>
  </si>
  <si>
    <t>项目验收合格率：100%；监测户数：≥190户；受益户满意度：≥95%</t>
  </si>
  <si>
    <t>梨产业园配套设施项目</t>
  </si>
  <si>
    <t>果品仓储及分拣项目</t>
  </si>
  <si>
    <t>魏县鸭梨果汁生产加工项目</t>
  </si>
  <si>
    <t>经济开发区</t>
  </si>
  <si>
    <t>项目验收合格率：100%；受益脱贫户、监测户数：≥300户；受益户满意度：≥95%</t>
  </si>
  <si>
    <t>魏县农特产品品牌打造和产销对接项目</t>
  </si>
  <si>
    <t>各乡镇（街道）、村</t>
  </si>
  <si>
    <t>开展农产品产销对接次数：≥3次；打造特色农产品品牌数量：≥1个；受益农户数量：≥3500户</t>
  </si>
  <si>
    <t>魏县“一品一播”直播设备采购项目</t>
  </si>
  <si>
    <t>交通局</t>
  </si>
  <si>
    <t>建设农产品直播间数量：≥30个；带动农产品销售数量：≥5类项目验收合格率：100%</t>
  </si>
  <si>
    <t>魏县“一品一播”农产品前置仓建设项目</t>
  </si>
  <si>
    <t>脱贫户（含防贫监测户）到户产业补贴项目</t>
  </si>
  <si>
    <t>就业项目</t>
  </si>
  <si>
    <t>到户产业补贴脱贫户、监测户数：≥1000户；发展特色小微产业个数：≥1000个；
受益对象满意度：≥95%</t>
  </si>
  <si>
    <t>小额信贷贴息项目</t>
  </si>
  <si>
    <t>小额贷款还款率：100%、受益脱贫户、监测户数：≥400户;贷款脱贫户、监测户享受贴息比例：100%;受益对象满意率：95%</t>
  </si>
  <si>
    <t>2025年东南片区人居环境整治及基础设施建设项目</t>
  </si>
  <si>
    <t>基础设施</t>
  </si>
  <si>
    <t>大马村乡、大兴庄镇、边马镇、双井镇、牙里镇张二庄镇</t>
  </si>
  <si>
    <t>邯财农[2025]3号市级财政衔接资金、冀财农〔2024〕112号省级财政衔接资金、魏财预〔2025〕1号县级财政衔接资金</t>
  </si>
  <si>
    <t>新增硬化道路面积：≥75万㎡；受益农户数量：≥76737户；
受益群众满意度：≥95%</t>
  </si>
  <si>
    <t>2025年西南片区人居环境整治及基础设施建设项目</t>
  </si>
  <si>
    <t>回隆镇、北台头乡、泊口镇、车往镇、南双庙镇</t>
  </si>
  <si>
    <t>冀财农〔2024〕112号省级财政衔接资金、</t>
  </si>
  <si>
    <t>新增硬化道路面积：≥75万㎡；
受益农户数量：≥76737户；
受益群众满意度：≥95%</t>
  </si>
  <si>
    <t>2025年东北片区人居环境整治及基础设施建设项目</t>
  </si>
  <si>
    <t>德政镇、东代固镇、魏城镇、沙口集镇、野胡拐乡</t>
  </si>
  <si>
    <t>新增硬化道路面积：≥75万㎡；受益农户数量：≥76737户；受益群众满意度：≥95%</t>
  </si>
  <si>
    <t>2025年西北片区人居环境整治及基础设施建设项目</t>
  </si>
  <si>
    <t>北皋镇、院堡镇、仕望集镇、前大磨乡、棘针寨镇</t>
  </si>
  <si>
    <t>冀财农〔2024〕112号省级财政衔接资金、魏财预〔2025〕1号县级财政衔接资金</t>
  </si>
  <si>
    <t>人居环境整治照明改善项目</t>
  </si>
  <si>
    <t>魏县21个乡镇</t>
  </si>
  <si>
    <t>魏财预〔2025〕1号县级财政衔接资金</t>
  </si>
  <si>
    <t>工程质量合格率：100%；受益群众满意度：≥95%</t>
  </si>
  <si>
    <t>北皋镇屯中村电力实施配套采购项目</t>
  </si>
  <si>
    <t>北皋镇屯中村</t>
  </si>
  <si>
    <t>服务产业项目数量：2个；受益对象满意度：≥95%</t>
  </si>
  <si>
    <t>2025年易地扶贫搬迁社区基础设施后续扶持项目</t>
  </si>
  <si>
    <t>郭吕新村社区、江庄社区、和顺社区、洪湖社区、户村社区、贺祥社区</t>
  </si>
  <si>
    <t>搬迁社区数量：6个
工程质量合格率：100%；受益群众满意度：≥95%</t>
  </si>
  <si>
    <t>雨露计划职业教育及就业补贴</t>
  </si>
  <si>
    <t>冀财农〔2024〕95号、冀财农〔2025〕34号中央财政衔接资金</t>
  </si>
  <si>
    <t>接受“雨露计划”补贴在校生人次：≥4000人次；资助标准：1500元/人/学期；受资助对象满意率：≥95%</t>
  </si>
  <si>
    <t>脱贫户和监测户交通补贴</t>
  </si>
  <si>
    <t>冀财农〔2025〕34号中央财政衔接资金、邯财农[2025]3号市级财政衔接资金</t>
  </si>
  <si>
    <t>跨省交通补贴补助人数：≥10300人；
跨市交通补贴人数：≥2500人；
补贴发放及时率：100%；
受补贴对象满意度：≥95%</t>
  </si>
  <si>
    <t>公益岗位补贴</t>
  </si>
  <si>
    <t>设置公益岗位数量：3880人补贴发放及时率：100%;公益性岗位安置人员满意度：≥95%</t>
  </si>
  <si>
    <t>带贫主体生产和稳岗补贴项目</t>
  </si>
  <si>
    <t>补贴联农带农经营主体数量：≥45家;
带动就业人数增加：≥550人；享受补助对象满意度：≥95%</t>
  </si>
  <si>
    <t>培训项目</t>
  </si>
  <si>
    <t>劳动技能培训人次：≥3000人次；劳动技能培训合格率：≥95%；参训对象满意率：95%</t>
  </si>
  <si>
    <t>就业补贴</t>
  </si>
  <si>
    <t>享受补贴人数：≥6000人次；
带动就业人数增加：≥6000人；
享受补助对象满意度：≥95%</t>
  </si>
  <si>
    <t>项目管理费</t>
  </si>
  <si>
    <t>其他项目</t>
  </si>
  <si>
    <t>魏县</t>
  </si>
  <si>
    <t>冀财农〔2024〕95号中央财政衔接资金、魏财预〔2025〕1号县级财政衔接资金</t>
  </si>
  <si>
    <t>偿还易地搬迁社区债券资金利息100%</t>
  </si>
  <si>
    <t>偿还易地扶贫搬迁社区债券资金本金和利息</t>
  </si>
  <si>
    <t>财政局</t>
  </si>
  <si>
    <t>服务项目顺利实施100%</t>
  </si>
  <si>
    <t>合计</t>
  </si>
  <si>
    <t>回隆镇南街西村</t>
  </si>
  <si>
    <t>磨庄</t>
  </si>
  <si>
    <t>相公庄村</t>
  </si>
  <si>
    <t>中山东后村</t>
  </si>
  <si>
    <t>郭仕望村</t>
  </si>
  <si>
    <t>刘家拐村</t>
  </si>
  <si>
    <t>北辛庄村</t>
  </si>
  <si>
    <t>野西村</t>
  </si>
  <si>
    <t>李庄</t>
  </si>
  <si>
    <t>南台头</t>
  </si>
  <si>
    <t>南寺庄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</si>
</sst>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4"/>
      <color theme="1"/>
      <name val="仿宋"/>
      <charset val="134"/>
    </font>
    <font>
      <sz val="11"/>
      <name val="宋体"/>
      <charset val="134"/>
      <scheme val="minor"/>
    </font>
    <font>
      <sz val="11"/>
      <name val="仿宋_GB2312"/>
      <charset val="134"/>
    </font>
    <font>
      <sz val="16"/>
      <name val="宋体"/>
      <charset val="134"/>
      <scheme val="minor"/>
    </font>
    <font>
      <sz val="22"/>
      <name val="黑体"/>
      <charset val="134"/>
    </font>
    <font>
      <sz val="30"/>
      <name val="方正公文小标宋"/>
      <charset val="134"/>
    </font>
    <font>
      <b/>
      <sz val="18"/>
      <name val="方正楷体_GB2312"/>
      <charset val="134"/>
    </font>
    <font>
      <sz val="16"/>
      <name val="宋体"/>
      <charset val="134"/>
    </font>
    <font>
      <sz val="12"/>
      <name val="仿宋"/>
      <charset val="134"/>
    </font>
    <font>
      <sz val="12"/>
      <color rgb="FF000000"/>
      <name val="仿宋"/>
      <charset val="134"/>
    </font>
    <font>
      <sz val="16"/>
      <name val="仿宋_GB2312"/>
      <charset val="134"/>
    </font>
    <font>
      <sz val="16"/>
      <name val="仿宋"/>
      <charset val="134"/>
    </font>
    <font>
      <sz val="12"/>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4" borderId="7" applyNumberFormat="0" applyAlignment="0" applyProtection="0">
      <alignment vertical="center"/>
    </xf>
    <xf numFmtId="0" fontId="24" fillId="5" borderId="8" applyNumberFormat="0" applyAlignment="0" applyProtection="0">
      <alignment vertical="center"/>
    </xf>
    <xf numFmtId="0" fontId="25" fillId="5" borderId="7" applyNumberFormat="0" applyAlignment="0" applyProtection="0">
      <alignment vertical="center"/>
    </xf>
    <xf numFmtId="0" fontId="26" fillId="6"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43">
    <xf numFmtId="0" fontId="0" fillId="0" borderId="0" xfId="0">
      <alignment vertical="center"/>
    </xf>
    <xf numFmtId="0" fontId="0" fillId="2" borderId="0" xfId="0" applyFill="1">
      <alignment vertical="center"/>
    </xf>
    <xf numFmtId="0" fontId="0" fillId="0" borderId="0" xfId="0" applyFill="1">
      <alignment vertical="center"/>
    </xf>
    <xf numFmtId="0" fontId="1" fillId="0" borderId="0" xfId="0" applyFont="1">
      <alignment vertical="center"/>
    </xf>
    <xf numFmtId="0" fontId="1" fillId="0" borderId="0" xfId="0" applyFont="1" applyAlignment="1">
      <alignment horizontal="justify" vertical="center"/>
    </xf>
    <xf numFmtId="0" fontId="1" fillId="2" borderId="0" xfId="0" applyFont="1" applyFill="1">
      <alignment vertical="center"/>
    </xf>
    <xf numFmtId="0" fontId="1" fillId="2" borderId="0" xfId="0" applyFont="1" applyFill="1" applyAlignment="1">
      <alignment horizontal="justify" vertical="center"/>
    </xf>
    <xf numFmtId="0" fontId="1" fillId="0" borderId="0" xfId="0" applyFont="1" applyFill="1">
      <alignment vertical="center"/>
    </xf>
    <xf numFmtId="0" fontId="1" fillId="0" borderId="0" xfId="0" applyFont="1" applyFill="1" applyAlignment="1">
      <alignment horizontal="justify" vertical="center"/>
    </xf>
    <xf numFmtId="0" fontId="2"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lignment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justify" vertical="center"/>
    </xf>
    <xf numFmtId="0" fontId="4" fillId="0" borderId="0" xfId="0" applyFont="1" applyFill="1" applyAlignment="1">
      <alignment horizontal="center" vertical="center" wrapText="1"/>
    </xf>
    <xf numFmtId="0" fontId="5" fillId="0" borderId="0" xfId="0" applyFont="1" applyFill="1" applyAlignment="1">
      <alignment horizontal="justify" vertical="center"/>
    </xf>
    <xf numFmtId="0" fontId="5" fillId="0" borderId="0" xfId="0" applyFont="1" applyFill="1" applyAlignment="1">
      <alignment horizontal="center" vertical="center"/>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NumberFormat="1"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9" fillId="0" borderId="1" xfId="0" applyFont="1" applyFill="1" applyBorder="1" applyAlignment="1">
      <alignment horizontal="justify" vertical="center" wrapText="1"/>
    </xf>
    <xf numFmtId="0" fontId="9" fillId="0" borderId="1" xfId="0" applyNumberFormat="1" applyFont="1" applyFill="1" applyBorder="1" applyAlignment="1">
      <alignment horizontal="justify" vertical="center" wrapText="1"/>
    </xf>
    <xf numFmtId="0" fontId="9"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4" fillId="0" borderId="1" xfId="0" applyFont="1" applyFill="1" applyBorder="1" applyAlignment="1">
      <alignment horizontal="center" vertical="center"/>
    </xf>
    <xf numFmtId="0" fontId="12"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7"/>
  <sheetViews>
    <sheetView tabSelected="1" view="pageBreakPreview" zoomScale="70" zoomScaleNormal="55" workbookViewId="0">
      <pane ySplit="3" topLeftCell="A4" activePane="bottomLeft" state="frozen"/>
      <selection/>
      <selection pane="bottomLeft" activeCell="F44" sqref="F44"/>
    </sheetView>
  </sheetViews>
  <sheetFormatPr defaultColWidth="9" defaultRowHeight="20.25"/>
  <cols>
    <col min="1" max="1" width="8.93333333333333" style="9" customWidth="1"/>
    <col min="2" max="2" width="26.5833333333333" style="13" customWidth="1"/>
    <col min="3" max="3" width="14.1" style="9" customWidth="1"/>
    <col min="4" max="4" width="29.1" style="14" customWidth="1"/>
    <col min="5" max="5" width="15.2333333333333" style="13" customWidth="1"/>
    <col min="6" max="6" width="32.2666666666667" style="10" customWidth="1"/>
    <col min="7" max="7" width="17.4916666666667" style="13" customWidth="1"/>
    <col min="8" max="9" width="21.425" style="13" customWidth="1"/>
    <col min="10" max="10" width="17.2166666666667" style="13" customWidth="1"/>
    <col min="11" max="11" width="24.3166666666667" style="15" hidden="1" customWidth="1"/>
    <col min="12" max="12" width="17.7166666666667" style="9" hidden="1" customWidth="1"/>
    <col min="13" max="13" width="21.1333333333333" style="9" hidden="1" customWidth="1"/>
    <col min="14" max="14" width="21.425" style="9" hidden="1" customWidth="1"/>
    <col min="15" max="15" width="19.7666666666667" style="9" hidden="1" customWidth="1"/>
    <col min="16" max="16" width="20.6833333333333" style="9" hidden="1" customWidth="1"/>
    <col min="17" max="17" width="18.625" style="9" hidden="1" customWidth="1"/>
    <col min="18" max="16384" width="9" style="9"/>
  </cols>
  <sheetData>
    <row r="1" s="9" customFormat="1" ht="38" customHeight="1" spans="1:17">
      <c r="A1" s="16" t="s">
        <v>0</v>
      </c>
      <c r="B1" s="17"/>
      <c r="D1" s="14"/>
      <c r="E1" s="13"/>
      <c r="F1" s="10"/>
      <c r="G1" s="13"/>
      <c r="H1" s="13"/>
      <c r="I1" s="13"/>
      <c r="J1" s="13"/>
      <c r="K1" s="15"/>
    </row>
    <row r="2" s="9" customFormat="1" ht="61" customHeight="1" spans="1:17">
      <c r="A2" s="18" t="s">
        <v>1</v>
      </c>
      <c r="B2" s="18"/>
      <c r="C2" s="18"/>
      <c r="D2" s="18"/>
      <c r="E2" s="18"/>
      <c r="F2" s="18"/>
      <c r="G2" s="18"/>
      <c r="H2" s="18"/>
      <c r="I2" s="18"/>
      <c r="J2" s="18"/>
      <c r="K2" s="15"/>
    </row>
    <row r="3" s="10" customFormat="1" ht="69" customHeight="1" spans="1:17">
      <c r="A3" s="19" t="s">
        <v>2</v>
      </c>
      <c r="B3" s="19" t="s">
        <v>3</v>
      </c>
      <c r="C3" s="19" t="s">
        <v>4</v>
      </c>
      <c r="D3" s="19" t="s">
        <v>5</v>
      </c>
      <c r="E3" s="19" t="s">
        <v>6</v>
      </c>
      <c r="F3" s="19" t="s">
        <v>7</v>
      </c>
      <c r="G3" s="19" t="s">
        <v>8</v>
      </c>
      <c r="H3" s="19" t="s">
        <v>9</v>
      </c>
      <c r="I3" s="19" t="s">
        <v>10</v>
      </c>
      <c r="J3" s="19" t="s">
        <v>11</v>
      </c>
      <c r="K3" s="20" t="s">
        <v>12</v>
      </c>
      <c r="L3" s="21" t="s">
        <v>13</v>
      </c>
      <c r="M3" s="21" t="s">
        <v>14</v>
      </c>
      <c r="N3" s="22" t="s">
        <v>15</v>
      </c>
      <c r="O3" s="21" t="s">
        <v>16</v>
      </c>
      <c r="P3" s="21" t="s">
        <v>17</v>
      </c>
      <c r="Q3" s="22" t="s">
        <v>18</v>
      </c>
    </row>
    <row r="4" s="11" customFormat="1" ht="67" customHeight="1" spans="1:17">
      <c r="A4" s="23">
        <v>1</v>
      </c>
      <c r="B4" s="23" t="s">
        <v>19</v>
      </c>
      <c r="C4" s="23" t="s">
        <v>20</v>
      </c>
      <c r="D4" s="23" t="s">
        <v>21</v>
      </c>
      <c r="E4" s="24">
        <v>400</v>
      </c>
      <c r="F4" s="23" t="s">
        <v>22</v>
      </c>
      <c r="G4" s="23" t="s">
        <v>23</v>
      </c>
      <c r="H4" s="23" t="s">
        <v>24</v>
      </c>
      <c r="I4" s="23" t="s">
        <v>25</v>
      </c>
      <c r="J4" s="23"/>
      <c r="K4" s="25">
        <f>L4+O4+P4+Q4</f>
        <v>7101.04</v>
      </c>
      <c r="L4" s="26">
        <f>M4+N4</f>
        <v>0</v>
      </c>
      <c r="M4" s="26"/>
      <c r="N4" s="26"/>
      <c r="O4" s="26">
        <v>2671.04</v>
      </c>
      <c r="P4" s="26"/>
      <c r="Q4" s="26">
        <v>4430</v>
      </c>
    </row>
    <row r="5" s="11" customFormat="1" ht="122" customHeight="1" spans="1:17">
      <c r="A5" s="23">
        <v>2</v>
      </c>
      <c r="B5" s="23" t="s">
        <v>26</v>
      </c>
      <c r="C5" s="23" t="s">
        <v>20</v>
      </c>
      <c r="D5" s="23" t="s">
        <v>27</v>
      </c>
      <c r="E5" s="27">
        <v>400</v>
      </c>
      <c r="F5" s="23" t="s">
        <v>22</v>
      </c>
      <c r="G5" s="23" t="s">
        <v>23</v>
      </c>
      <c r="H5" s="23" t="s">
        <v>28</v>
      </c>
      <c r="I5" s="23" t="s">
        <v>25</v>
      </c>
      <c r="J5" s="23"/>
      <c r="K5" s="25">
        <f t="shared" ref="K5:K31" si="0">L5+O5+P5+Q5</f>
        <v>600</v>
      </c>
      <c r="L5" s="26">
        <f t="shared" ref="L5:L16" si="1">M5+N5</f>
        <v>0</v>
      </c>
      <c r="M5" s="26"/>
      <c r="N5" s="26"/>
      <c r="O5" s="26">
        <v>600</v>
      </c>
      <c r="P5" s="26"/>
      <c r="Q5" s="26"/>
    </row>
    <row r="6" s="11" customFormat="1" ht="95" customHeight="1" spans="1:17">
      <c r="A6" s="23">
        <v>3</v>
      </c>
      <c r="B6" s="23" t="s">
        <v>29</v>
      </c>
      <c r="C6" s="23" t="s">
        <v>20</v>
      </c>
      <c r="D6" s="23" t="s">
        <v>30</v>
      </c>
      <c r="E6" s="24">
        <v>700</v>
      </c>
      <c r="F6" s="23" t="s">
        <v>22</v>
      </c>
      <c r="G6" s="23" t="s">
        <v>23</v>
      </c>
      <c r="H6" s="23" t="s">
        <v>31</v>
      </c>
      <c r="I6" s="23" t="s">
        <v>25</v>
      </c>
      <c r="J6" s="23"/>
      <c r="K6" s="25">
        <f t="shared" si="0"/>
        <v>700</v>
      </c>
      <c r="L6" s="26">
        <f t="shared" si="1"/>
        <v>187</v>
      </c>
      <c r="M6" s="26"/>
      <c r="N6" s="26">
        <v>187</v>
      </c>
      <c r="O6" s="26">
        <f>E6-N6</f>
        <v>513</v>
      </c>
      <c r="P6" s="26"/>
      <c r="Q6" s="26"/>
    </row>
    <row r="7" s="11" customFormat="1" ht="102" customHeight="1" spans="1:17">
      <c r="A7" s="23">
        <v>4</v>
      </c>
      <c r="B7" s="23" t="s">
        <v>32</v>
      </c>
      <c r="C7" s="23" t="s">
        <v>20</v>
      </c>
      <c r="D7" s="23" t="s">
        <v>33</v>
      </c>
      <c r="E7" s="24">
        <v>300</v>
      </c>
      <c r="F7" s="23" t="s">
        <v>22</v>
      </c>
      <c r="G7" s="23" t="s">
        <v>23</v>
      </c>
      <c r="H7" s="23" t="s">
        <v>34</v>
      </c>
      <c r="I7" s="23" t="s">
        <v>25</v>
      </c>
      <c r="J7" s="23"/>
      <c r="K7" s="25">
        <f t="shared" si="0"/>
        <v>1000</v>
      </c>
      <c r="L7" s="26">
        <f t="shared" si="1"/>
        <v>0</v>
      </c>
      <c r="M7" s="26"/>
      <c r="N7" s="28"/>
      <c r="O7" s="26">
        <v>1000</v>
      </c>
      <c r="P7" s="26"/>
      <c r="Q7" s="26"/>
    </row>
    <row r="8" s="11" customFormat="1" ht="85" customHeight="1" spans="1:17">
      <c r="A8" s="23">
        <v>5</v>
      </c>
      <c r="B8" s="23" t="s">
        <v>35</v>
      </c>
      <c r="C8" s="23" t="s">
        <v>20</v>
      </c>
      <c r="D8" s="23" t="s">
        <v>36</v>
      </c>
      <c r="E8" s="27">
        <v>120</v>
      </c>
      <c r="F8" s="29" t="s">
        <v>37</v>
      </c>
      <c r="G8" s="23" t="s">
        <v>23</v>
      </c>
      <c r="H8" s="23" t="s">
        <v>38</v>
      </c>
      <c r="I8" s="23" t="s">
        <v>25</v>
      </c>
      <c r="J8" s="23"/>
      <c r="K8" s="25">
        <f t="shared" si="0"/>
        <v>58.6</v>
      </c>
      <c r="L8" s="26">
        <f t="shared" si="1"/>
        <v>0</v>
      </c>
      <c r="N8" s="26"/>
      <c r="O8" s="28">
        <v>58.6</v>
      </c>
      <c r="P8" s="26"/>
      <c r="Q8" s="26"/>
    </row>
    <row r="9" s="11" customFormat="1" ht="95" customHeight="1" spans="1:17">
      <c r="A9" s="23">
        <v>6</v>
      </c>
      <c r="B9" s="23" t="s">
        <v>39</v>
      </c>
      <c r="C9" s="23" t="s">
        <v>20</v>
      </c>
      <c r="D9" s="23" t="s">
        <v>40</v>
      </c>
      <c r="E9" s="24">
        <v>1100</v>
      </c>
      <c r="F9" s="30" t="s">
        <v>41</v>
      </c>
      <c r="G9" s="23" t="s">
        <v>23</v>
      </c>
      <c r="H9" s="23" t="s">
        <v>42</v>
      </c>
      <c r="I9" s="23" t="s">
        <v>25</v>
      </c>
      <c r="J9" s="23"/>
      <c r="K9" s="25">
        <f t="shared" si="0"/>
        <v>300</v>
      </c>
      <c r="L9" s="26">
        <f t="shared" si="1"/>
        <v>0</v>
      </c>
      <c r="M9" s="26"/>
      <c r="N9" s="26"/>
      <c r="O9" s="28">
        <v>300</v>
      </c>
      <c r="P9" s="26"/>
      <c r="Q9" s="26"/>
    </row>
    <row r="10" s="11" customFormat="1" ht="96" customHeight="1" spans="1:17">
      <c r="A10" s="23">
        <v>7</v>
      </c>
      <c r="B10" s="23" t="s">
        <v>43</v>
      </c>
      <c r="C10" s="23" t="s">
        <v>20</v>
      </c>
      <c r="D10" s="23" t="s">
        <v>44</v>
      </c>
      <c r="E10" s="24">
        <v>226</v>
      </c>
      <c r="F10" s="23" t="s">
        <v>22</v>
      </c>
      <c r="G10" s="23" t="s">
        <v>23</v>
      </c>
      <c r="H10" s="23" t="s">
        <v>45</v>
      </c>
      <c r="I10" s="23" t="s">
        <v>25</v>
      </c>
      <c r="J10" s="23"/>
      <c r="K10" s="25">
        <f t="shared" si="0"/>
        <v>130.4</v>
      </c>
      <c r="L10" s="26">
        <f t="shared" si="1"/>
        <v>130.4</v>
      </c>
      <c r="M10" s="26"/>
      <c r="N10" s="28">
        <v>130.4</v>
      </c>
      <c r="O10" s="26"/>
      <c r="P10" s="26"/>
      <c r="Q10" s="26"/>
    </row>
    <row r="11" s="11" customFormat="1" ht="85" customHeight="1" spans="1:17">
      <c r="A11" s="23">
        <v>8</v>
      </c>
      <c r="B11" s="23" t="s">
        <v>46</v>
      </c>
      <c r="C11" s="23" t="s">
        <v>20</v>
      </c>
      <c r="D11" s="23" t="s">
        <v>47</v>
      </c>
      <c r="E11" s="24">
        <v>300</v>
      </c>
      <c r="F11" s="23" t="s">
        <v>22</v>
      </c>
      <c r="G11" s="23" t="s">
        <v>23</v>
      </c>
      <c r="H11" s="23" t="s">
        <v>34</v>
      </c>
      <c r="I11" s="23" t="s">
        <v>25</v>
      </c>
      <c r="J11" s="23"/>
      <c r="K11" s="25">
        <f t="shared" si="0"/>
        <v>130</v>
      </c>
      <c r="L11" s="26">
        <f t="shared" si="1"/>
        <v>130</v>
      </c>
      <c r="M11" s="28">
        <v>130</v>
      </c>
      <c r="N11" s="26"/>
      <c r="O11" s="26"/>
      <c r="P11" s="26"/>
      <c r="Q11" s="26"/>
    </row>
    <row r="12" s="11" customFormat="1" ht="81" customHeight="1" spans="1:17">
      <c r="A12" s="23">
        <v>9</v>
      </c>
      <c r="B12" s="23" t="s">
        <v>48</v>
      </c>
      <c r="C12" s="23" t="s">
        <v>20</v>
      </c>
      <c r="D12" s="23" t="s">
        <v>49</v>
      </c>
      <c r="E12" s="24">
        <v>314</v>
      </c>
      <c r="F12" s="29" t="s">
        <v>22</v>
      </c>
      <c r="G12" s="23" t="s">
        <v>23</v>
      </c>
      <c r="H12" s="23" t="s">
        <v>50</v>
      </c>
      <c r="I12" s="23" t="s">
        <v>25</v>
      </c>
      <c r="J12" s="23"/>
      <c r="K12" s="25">
        <f t="shared" si="0"/>
        <v>300</v>
      </c>
      <c r="L12" s="26">
        <f t="shared" si="1"/>
        <v>300</v>
      </c>
      <c r="M12" s="28">
        <v>300</v>
      </c>
      <c r="N12" s="26"/>
      <c r="O12" s="26"/>
      <c r="P12" s="26"/>
      <c r="Q12" s="26"/>
    </row>
    <row r="13" s="11" customFormat="1" ht="98" customHeight="1" spans="1:17">
      <c r="A13" s="23">
        <v>10</v>
      </c>
      <c r="B13" s="23" t="s">
        <v>51</v>
      </c>
      <c r="C13" s="23" t="s">
        <v>20</v>
      </c>
      <c r="D13" s="23" t="s">
        <v>52</v>
      </c>
      <c r="E13" s="24">
        <v>351</v>
      </c>
      <c r="F13" s="29" t="s">
        <v>22</v>
      </c>
      <c r="G13" s="23" t="s">
        <v>23</v>
      </c>
      <c r="H13" s="23" t="s">
        <v>53</v>
      </c>
      <c r="I13" s="23" t="s">
        <v>25</v>
      </c>
      <c r="J13" s="23"/>
      <c r="K13" s="25">
        <f t="shared" si="0"/>
        <v>200</v>
      </c>
      <c r="L13" s="26">
        <f t="shared" si="1"/>
        <v>200</v>
      </c>
      <c r="M13" s="28">
        <v>200</v>
      </c>
      <c r="N13" s="26"/>
      <c r="O13" s="26"/>
      <c r="P13" s="26"/>
      <c r="Q13" s="26"/>
    </row>
    <row r="14" s="11" customFormat="1" ht="89" customHeight="1" spans="1:17">
      <c r="A14" s="23">
        <v>11</v>
      </c>
      <c r="B14" s="23" t="s">
        <v>54</v>
      </c>
      <c r="C14" s="23" t="s">
        <v>20</v>
      </c>
      <c r="D14" s="23" t="s">
        <v>55</v>
      </c>
      <c r="E14" s="24">
        <v>330</v>
      </c>
      <c r="F14" s="29" t="s">
        <v>22</v>
      </c>
      <c r="G14" s="23" t="s">
        <v>23</v>
      </c>
      <c r="H14" s="23" t="s">
        <v>56</v>
      </c>
      <c r="I14" s="23" t="s">
        <v>25</v>
      </c>
      <c r="J14" s="23"/>
      <c r="K14" s="25">
        <f t="shared" si="0"/>
        <v>150</v>
      </c>
      <c r="L14" s="26">
        <f t="shared" si="1"/>
        <v>0</v>
      </c>
      <c r="M14" s="26"/>
      <c r="N14" s="26"/>
      <c r="O14" s="28">
        <v>150</v>
      </c>
      <c r="P14" s="26"/>
      <c r="Q14" s="26"/>
    </row>
    <row r="15" s="11" customFormat="1" ht="85" customHeight="1" spans="1:17">
      <c r="A15" s="23">
        <v>12</v>
      </c>
      <c r="B15" s="23" t="s">
        <v>57</v>
      </c>
      <c r="C15" s="23" t="s">
        <v>20</v>
      </c>
      <c r="D15" s="23" t="s">
        <v>58</v>
      </c>
      <c r="E15" s="24">
        <v>320</v>
      </c>
      <c r="F15" s="29" t="s">
        <v>22</v>
      </c>
      <c r="G15" s="23" t="s">
        <v>23</v>
      </c>
      <c r="H15" s="23" t="s">
        <v>45</v>
      </c>
      <c r="I15" s="23" t="s">
        <v>25</v>
      </c>
      <c r="J15" s="23"/>
      <c r="K15" s="25">
        <f t="shared" si="0"/>
        <v>300</v>
      </c>
      <c r="L15" s="26">
        <f t="shared" si="1"/>
        <v>300</v>
      </c>
      <c r="M15" s="28">
        <v>300</v>
      </c>
      <c r="N15" s="26"/>
      <c r="O15" s="26"/>
      <c r="P15" s="26"/>
      <c r="Q15" s="26"/>
    </row>
    <row r="16" s="11" customFormat="1" ht="106" customHeight="1" spans="1:17">
      <c r="A16" s="23">
        <v>13</v>
      </c>
      <c r="B16" s="23" t="s">
        <v>59</v>
      </c>
      <c r="C16" s="23" t="s">
        <v>20</v>
      </c>
      <c r="D16" s="23" t="s">
        <v>60</v>
      </c>
      <c r="E16" s="24">
        <v>220</v>
      </c>
      <c r="F16" s="30" t="s">
        <v>22</v>
      </c>
      <c r="G16" s="23" t="s">
        <v>23</v>
      </c>
      <c r="H16" s="23" t="s">
        <v>61</v>
      </c>
      <c r="I16" s="23" t="s">
        <v>25</v>
      </c>
      <c r="J16" s="23"/>
      <c r="K16" s="25">
        <f t="shared" si="0"/>
        <v>275.4</v>
      </c>
      <c r="L16" s="26">
        <f t="shared" si="1"/>
        <v>0</v>
      </c>
      <c r="M16" s="26"/>
      <c r="N16" s="26"/>
      <c r="O16" s="31">
        <v>275.4</v>
      </c>
      <c r="P16" s="26"/>
      <c r="Q16" s="26"/>
    </row>
    <row r="17" s="11" customFormat="1" ht="80" customHeight="1" spans="1:17">
      <c r="A17" s="23">
        <v>14</v>
      </c>
      <c r="B17" s="23" t="s">
        <v>62</v>
      </c>
      <c r="C17" s="23" t="s">
        <v>20</v>
      </c>
      <c r="D17" s="23" t="s">
        <v>63</v>
      </c>
      <c r="E17" s="24">
        <v>192</v>
      </c>
      <c r="F17" s="29" t="s">
        <v>22</v>
      </c>
      <c r="G17" s="23" t="s">
        <v>23</v>
      </c>
      <c r="H17" s="23" t="s">
        <v>64</v>
      </c>
      <c r="I17" s="23" t="s">
        <v>25</v>
      </c>
      <c r="J17" s="23"/>
      <c r="K17" s="25">
        <f t="shared" si="0"/>
        <v>650</v>
      </c>
      <c r="L17" s="26">
        <f t="shared" ref="L17:L31" si="2">M17+N17</f>
        <v>281</v>
      </c>
      <c r="M17" s="28"/>
      <c r="N17" s="26">
        <v>281</v>
      </c>
      <c r="O17" s="28">
        <f>650-281</f>
        <v>369</v>
      </c>
      <c r="P17" s="26"/>
      <c r="Q17" s="26"/>
    </row>
    <row r="18" s="11" customFormat="1" ht="84" customHeight="1" spans="1:17">
      <c r="A18" s="23">
        <v>16</v>
      </c>
      <c r="B18" s="23" t="s">
        <v>65</v>
      </c>
      <c r="C18" s="23" t="s">
        <v>20</v>
      </c>
      <c r="D18" s="23" t="s">
        <v>66</v>
      </c>
      <c r="E18" s="24">
        <v>275</v>
      </c>
      <c r="F18" s="29" t="s">
        <v>22</v>
      </c>
      <c r="G18" s="23" t="s">
        <v>23</v>
      </c>
      <c r="H18" s="23" t="s">
        <v>67</v>
      </c>
      <c r="I18" s="23" t="s">
        <v>25</v>
      </c>
      <c r="J18" s="23"/>
      <c r="K18" s="25">
        <f t="shared" si="0"/>
        <v>200</v>
      </c>
      <c r="L18" s="26">
        <f t="shared" si="2"/>
        <v>200</v>
      </c>
      <c r="M18" s="28">
        <v>200</v>
      </c>
      <c r="N18" s="26"/>
      <c r="O18" s="26"/>
      <c r="P18" s="26"/>
      <c r="Q18" s="26"/>
    </row>
    <row r="19" s="11" customFormat="1" ht="86" customHeight="1" spans="1:17">
      <c r="A19" s="23">
        <v>15</v>
      </c>
      <c r="B19" s="23" t="s">
        <v>68</v>
      </c>
      <c r="C19" s="23" t="s">
        <v>20</v>
      </c>
      <c r="D19" s="23" t="s">
        <v>27</v>
      </c>
      <c r="E19" s="24">
        <v>500</v>
      </c>
      <c r="F19" s="29" t="s">
        <v>22</v>
      </c>
      <c r="G19" s="23" t="s">
        <v>23</v>
      </c>
      <c r="H19" s="23" t="s">
        <v>69</v>
      </c>
      <c r="I19" s="23" t="s">
        <v>25</v>
      </c>
      <c r="J19" s="23"/>
      <c r="K19" s="25">
        <f t="shared" si="0"/>
        <v>70</v>
      </c>
      <c r="L19" s="26">
        <f t="shared" si="2"/>
        <v>70</v>
      </c>
      <c r="M19" s="28">
        <v>70</v>
      </c>
      <c r="N19" s="26"/>
      <c r="O19" s="26"/>
      <c r="P19" s="26"/>
      <c r="Q19" s="26"/>
    </row>
    <row r="20" s="11" customFormat="1" ht="93" customHeight="1" spans="1:17">
      <c r="A20" s="23">
        <v>17</v>
      </c>
      <c r="B20" s="23" t="s">
        <v>70</v>
      </c>
      <c r="C20" s="23" t="s">
        <v>20</v>
      </c>
      <c r="D20" s="23" t="s">
        <v>71</v>
      </c>
      <c r="E20" s="24">
        <v>2100</v>
      </c>
      <c r="F20" s="29" t="s">
        <v>22</v>
      </c>
      <c r="G20" s="23" t="s">
        <v>23</v>
      </c>
      <c r="H20" s="23" t="s">
        <v>72</v>
      </c>
      <c r="I20" s="23" t="s">
        <v>25</v>
      </c>
      <c r="J20" s="23"/>
      <c r="K20" s="25">
        <f t="shared" si="0"/>
        <v>700</v>
      </c>
      <c r="L20" s="26">
        <f t="shared" si="2"/>
        <v>700</v>
      </c>
      <c r="M20" s="28">
        <v>700</v>
      </c>
      <c r="N20" s="26"/>
      <c r="O20" s="26"/>
      <c r="P20" s="26"/>
      <c r="Q20" s="26"/>
    </row>
    <row r="21" s="11" customFormat="1" ht="79" customHeight="1" spans="1:17">
      <c r="A21" s="23">
        <v>18</v>
      </c>
      <c r="B21" s="23" t="s">
        <v>73</v>
      </c>
      <c r="C21" s="23" t="s">
        <v>20</v>
      </c>
      <c r="D21" s="23" t="s">
        <v>74</v>
      </c>
      <c r="E21" s="24">
        <v>400</v>
      </c>
      <c r="F21" s="23" t="s">
        <v>22</v>
      </c>
      <c r="G21" s="23" t="s">
        <v>23</v>
      </c>
      <c r="H21" s="23" t="s">
        <v>75</v>
      </c>
      <c r="I21" s="23" t="s">
        <v>25</v>
      </c>
      <c r="J21" s="23"/>
      <c r="K21" s="25">
        <f t="shared" si="0"/>
        <v>600</v>
      </c>
      <c r="L21" s="26">
        <f t="shared" si="2"/>
        <v>0</v>
      </c>
      <c r="M21" s="28"/>
      <c r="N21" s="26"/>
      <c r="O21" s="26">
        <v>600</v>
      </c>
      <c r="P21" s="26"/>
      <c r="Q21" s="26"/>
    </row>
    <row r="22" s="11" customFormat="1" ht="92" customHeight="1" spans="1:17">
      <c r="A22" s="23">
        <v>19</v>
      </c>
      <c r="B22" s="23" t="s">
        <v>76</v>
      </c>
      <c r="C22" s="23" t="s">
        <v>20</v>
      </c>
      <c r="D22" s="23" t="s">
        <v>71</v>
      </c>
      <c r="E22" s="24">
        <v>2870</v>
      </c>
      <c r="F22" s="23" t="s">
        <v>77</v>
      </c>
      <c r="G22" s="23" t="s">
        <v>23</v>
      </c>
      <c r="H22" s="23" t="s">
        <v>78</v>
      </c>
      <c r="I22" s="23" t="s">
        <v>25</v>
      </c>
      <c r="J22" s="23"/>
      <c r="K22" s="25">
        <f t="shared" si="0"/>
        <v>460</v>
      </c>
      <c r="L22" s="26">
        <f t="shared" si="2"/>
        <v>460</v>
      </c>
      <c r="M22" s="28">
        <v>460</v>
      </c>
      <c r="N22" s="26"/>
      <c r="O22" s="26"/>
      <c r="P22" s="26"/>
      <c r="Q22" s="26"/>
    </row>
    <row r="23" s="11" customFormat="1" ht="98" customHeight="1" spans="1:17">
      <c r="A23" s="23">
        <v>20</v>
      </c>
      <c r="B23" s="23" t="s">
        <v>79</v>
      </c>
      <c r="C23" s="23" t="s">
        <v>20</v>
      </c>
      <c r="D23" s="23" t="s">
        <v>71</v>
      </c>
      <c r="E23" s="23">
        <v>1620</v>
      </c>
      <c r="F23" s="29" t="s">
        <v>77</v>
      </c>
      <c r="G23" s="23" t="s">
        <v>23</v>
      </c>
      <c r="H23" s="23" t="s">
        <v>78</v>
      </c>
      <c r="I23" s="23" t="s">
        <v>25</v>
      </c>
      <c r="J23" s="32"/>
      <c r="K23" s="25">
        <f t="shared" si="0"/>
        <v>1620</v>
      </c>
      <c r="L23" s="26">
        <f t="shared" si="2"/>
        <v>1620</v>
      </c>
      <c r="M23" s="28">
        <v>8680</v>
      </c>
      <c r="N23" s="26">
        <f>E23-M23</f>
        <v>-7060</v>
      </c>
      <c r="O23" s="26"/>
      <c r="P23" s="26"/>
      <c r="Q23" s="26"/>
    </row>
    <row r="24" s="11" customFormat="1" ht="94" customHeight="1" spans="1:17">
      <c r="A24" s="23">
        <v>21</v>
      </c>
      <c r="B24" s="23" t="s">
        <v>80</v>
      </c>
      <c r="C24" s="23" t="s">
        <v>20</v>
      </c>
      <c r="D24" s="23" t="s">
        <v>71</v>
      </c>
      <c r="E24" s="24">
        <v>2850</v>
      </c>
      <c r="F24" s="29" t="s">
        <v>77</v>
      </c>
      <c r="G24" s="23" t="s">
        <v>23</v>
      </c>
      <c r="H24" s="23" t="s">
        <v>78</v>
      </c>
      <c r="I24" s="23" t="s">
        <v>25</v>
      </c>
      <c r="J24" s="23"/>
      <c r="K24" s="25">
        <f t="shared" si="0"/>
        <v>500</v>
      </c>
      <c r="L24" s="26">
        <f t="shared" si="2"/>
        <v>500</v>
      </c>
      <c r="M24" s="28"/>
      <c r="N24" s="26">
        <v>500</v>
      </c>
      <c r="O24" s="26"/>
      <c r="P24" s="26"/>
      <c r="Q24" s="26"/>
    </row>
    <row r="25" s="12" customFormat="1" ht="84" customHeight="1" spans="1:17">
      <c r="A25" s="23">
        <v>22</v>
      </c>
      <c r="B25" s="23" t="s">
        <v>81</v>
      </c>
      <c r="C25" s="23" t="s">
        <v>20</v>
      </c>
      <c r="D25" s="23" t="s">
        <v>82</v>
      </c>
      <c r="E25" s="24">
        <v>2000</v>
      </c>
      <c r="F25" s="30" t="s">
        <v>37</v>
      </c>
      <c r="G25" s="23" t="s">
        <v>23</v>
      </c>
      <c r="H25" s="23" t="s">
        <v>83</v>
      </c>
      <c r="I25" s="23" t="s">
        <v>25</v>
      </c>
      <c r="J25" s="23"/>
      <c r="K25" s="25">
        <f t="shared" si="0"/>
        <v>6011.56</v>
      </c>
      <c r="L25" s="26">
        <f t="shared" si="2"/>
        <v>0</v>
      </c>
      <c r="M25" s="26"/>
      <c r="N25" s="26"/>
      <c r="O25" s="28">
        <v>4673.56</v>
      </c>
      <c r="P25" s="26">
        <v>1338</v>
      </c>
      <c r="Q25" s="26"/>
    </row>
    <row r="26" s="11" customFormat="1" ht="101" customHeight="1" spans="1:17">
      <c r="A26" s="23">
        <v>23</v>
      </c>
      <c r="B26" s="23" t="s">
        <v>84</v>
      </c>
      <c r="C26" s="23" t="s">
        <v>20</v>
      </c>
      <c r="D26" s="23" t="s">
        <v>85</v>
      </c>
      <c r="E26" s="24">
        <v>720</v>
      </c>
      <c r="F26" s="30" t="s">
        <v>37</v>
      </c>
      <c r="G26" s="23" t="s">
        <v>23</v>
      </c>
      <c r="H26" s="23" t="s">
        <v>86</v>
      </c>
      <c r="I26" s="23" t="s">
        <v>25</v>
      </c>
      <c r="J26" s="23"/>
      <c r="K26" s="25">
        <f t="shared" si="0"/>
        <v>5537</v>
      </c>
      <c r="L26" s="26">
        <f t="shared" si="2"/>
        <v>0</v>
      </c>
      <c r="M26" s="26"/>
      <c r="N26" s="26"/>
      <c r="O26" s="28">
        <v>5537</v>
      </c>
      <c r="P26" s="26"/>
      <c r="Q26" s="26"/>
    </row>
    <row r="27" s="11" customFormat="1" ht="76" customHeight="1" spans="1:17">
      <c r="A27" s="23">
        <v>24</v>
      </c>
      <c r="B27" s="23" t="s">
        <v>87</v>
      </c>
      <c r="C27" s="23" t="s">
        <v>20</v>
      </c>
      <c r="D27" s="23" t="s">
        <v>85</v>
      </c>
      <c r="E27" s="24">
        <v>560</v>
      </c>
      <c r="F27" s="30" t="s">
        <v>37</v>
      </c>
      <c r="G27" s="23" t="s">
        <v>88</v>
      </c>
      <c r="H27" s="23" t="s">
        <v>89</v>
      </c>
      <c r="I27" s="23" t="s">
        <v>25</v>
      </c>
      <c r="J27" s="23"/>
      <c r="K27" s="25">
        <f t="shared" si="0"/>
        <v>200</v>
      </c>
      <c r="L27" s="26">
        <f t="shared" si="2"/>
        <v>0</v>
      </c>
      <c r="M27" s="26"/>
      <c r="N27" s="26"/>
      <c r="O27" s="28">
        <v>200</v>
      </c>
      <c r="P27" s="26"/>
      <c r="Q27" s="26"/>
    </row>
    <row r="28" s="11" customFormat="1" ht="83" customHeight="1" spans="1:17">
      <c r="A28" s="23">
        <v>25</v>
      </c>
      <c r="B28" s="23" t="s">
        <v>90</v>
      </c>
      <c r="C28" s="23" t="s">
        <v>20</v>
      </c>
      <c r="D28" s="23" t="s">
        <v>71</v>
      </c>
      <c r="E28" s="24">
        <v>500</v>
      </c>
      <c r="F28" s="23" t="s">
        <v>37</v>
      </c>
      <c r="G28" s="23" t="s">
        <v>23</v>
      </c>
      <c r="H28" s="23" t="s">
        <v>64</v>
      </c>
      <c r="I28" s="23" t="s">
        <v>25</v>
      </c>
      <c r="J28" s="23"/>
      <c r="K28" s="25">
        <f t="shared" si="0"/>
        <v>200</v>
      </c>
      <c r="L28" s="26">
        <f t="shared" si="2"/>
        <v>0</v>
      </c>
      <c r="M28" s="28"/>
      <c r="N28" s="26"/>
      <c r="O28" s="26">
        <v>200</v>
      </c>
      <c r="P28" s="26"/>
      <c r="Q28" s="26"/>
    </row>
    <row r="29" s="11" customFormat="1" ht="88" customHeight="1" spans="1:17">
      <c r="A29" s="23">
        <v>26</v>
      </c>
      <c r="B29" s="23" t="s">
        <v>91</v>
      </c>
      <c r="C29" s="23" t="s">
        <v>92</v>
      </c>
      <c r="D29" s="23" t="s">
        <v>85</v>
      </c>
      <c r="E29" s="24">
        <v>300</v>
      </c>
      <c r="F29" s="33" t="s">
        <v>37</v>
      </c>
      <c r="G29" s="23" t="s">
        <v>23</v>
      </c>
      <c r="H29" s="23" t="s">
        <v>93</v>
      </c>
      <c r="I29" s="23" t="s">
        <v>25</v>
      </c>
      <c r="J29" s="23"/>
      <c r="K29" s="25">
        <f t="shared" si="0"/>
        <v>300</v>
      </c>
      <c r="L29" s="26">
        <f t="shared" si="2"/>
        <v>197.6</v>
      </c>
      <c r="M29" s="28"/>
      <c r="N29" s="26">
        <v>197.6</v>
      </c>
      <c r="O29" s="26">
        <f>E29-N29</f>
        <v>102.4</v>
      </c>
      <c r="P29" s="26"/>
      <c r="Q29" s="26"/>
    </row>
    <row r="30" s="11" customFormat="1" ht="97" customHeight="1" spans="1:17">
      <c r="A30" s="23">
        <v>27</v>
      </c>
      <c r="B30" s="23" t="s">
        <v>94</v>
      </c>
      <c r="C30" s="23" t="s">
        <v>92</v>
      </c>
      <c r="D30" s="23" t="s">
        <v>85</v>
      </c>
      <c r="E30" s="24">
        <v>200</v>
      </c>
      <c r="F30" s="23" t="s">
        <v>22</v>
      </c>
      <c r="G30" s="23" t="s">
        <v>23</v>
      </c>
      <c r="H30" s="34" t="s">
        <v>95</v>
      </c>
      <c r="I30" s="23" t="s">
        <v>25</v>
      </c>
      <c r="J30" s="23"/>
      <c r="K30" s="25">
        <f t="shared" si="0"/>
        <v>28294</v>
      </c>
      <c r="L30" s="26">
        <f t="shared" si="2"/>
        <v>5276</v>
      </c>
      <c r="M30" s="35">
        <f>SUM(M4:M29)</f>
        <v>11040</v>
      </c>
      <c r="N30" s="35">
        <f>SUM(N4:N29)</f>
        <v>-5764</v>
      </c>
      <c r="O30" s="35">
        <f>SUM(O4:O29)</f>
        <v>17250</v>
      </c>
      <c r="P30" s="35">
        <f>SUM(P4:P29)</f>
        <v>1338</v>
      </c>
      <c r="Q30" s="35">
        <f>SUM(Q4:Q29)</f>
        <v>4430</v>
      </c>
    </row>
    <row r="31" ht="71.25" spans="1:17">
      <c r="A31" s="23">
        <v>28</v>
      </c>
      <c r="B31" s="34" t="s">
        <v>96</v>
      </c>
      <c r="C31" s="36" t="s">
        <v>97</v>
      </c>
      <c r="D31" s="23" t="s">
        <v>98</v>
      </c>
      <c r="E31" s="24">
        <v>2851.646</v>
      </c>
      <c r="F31" s="37" t="s">
        <v>99</v>
      </c>
      <c r="G31" s="23" t="s">
        <v>23</v>
      </c>
      <c r="H31" s="23" t="s">
        <v>100</v>
      </c>
      <c r="I31" s="23" t="s">
        <v>25</v>
      </c>
      <c r="J31" s="38"/>
    </row>
    <row r="32" ht="85.5" spans="1:17">
      <c r="A32" s="23">
        <v>29</v>
      </c>
      <c r="B32" s="34" t="s">
        <v>101</v>
      </c>
      <c r="C32" s="36" t="s">
        <v>97</v>
      </c>
      <c r="D32" s="23" t="s">
        <v>102</v>
      </c>
      <c r="E32" s="24">
        <v>1834.86</v>
      </c>
      <c r="F32" s="37" t="s">
        <v>103</v>
      </c>
      <c r="G32" s="23" t="s">
        <v>23</v>
      </c>
      <c r="H32" s="23" t="s">
        <v>104</v>
      </c>
      <c r="I32" s="23" t="s">
        <v>25</v>
      </c>
      <c r="J32" s="38"/>
    </row>
    <row r="33" ht="57" spans="1:13">
      <c r="A33" s="23">
        <v>30</v>
      </c>
      <c r="B33" s="34" t="s">
        <v>105</v>
      </c>
      <c r="C33" s="36" t="s">
        <v>97</v>
      </c>
      <c r="D33" s="23" t="s">
        <v>106</v>
      </c>
      <c r="E33" s="24">
        <v>2053.56</v>
      </c>
      <c r="F33" s="37" t="s">
        <v>99</v>
      </c>
      <c r="G33" s="23" t="s">
        <v>23</v>
      </c>
      <c r="H33" s="23" t="s">
        <v>107</v>
      </c>
      <c r="I33" s="23" t="s">
        <v>25</v>
      </c>
      <c r="J33" s="38"/>
    </row>
    <row r="34" ht="71.25" spans="1:13">
      <c r="A34" s="23">
        <v>31</v>
      </c>
      <c r="B34" s="34" t="s">
        <v>108</v>
      </c>
      <c r="C34" s="36" t="s">
        <v>97</v>
      </c>
      <c r="D34" s="23" t="s">
        <v>109</v>
      </c>
      <c r="E34" s="24">
        <v>2004.54</v>
      </c>
      <c r="F34" s="23" t="s">
        <v>110</v>
      </c>
      <c r="G34" s="23" t="s">
        <v>23</v>
      </c>
      <c r="H34" s="23" t="s">
        <v>100</v>
      </c>
      <c r="I34" s="23" t="s">
        <v>25</v>
      </c>
      <c r="J34" s="38"/>
      <c r="M34" s="9">
        <f>M30-11040</f>
        <v>0</v>
      </c>
    </row>
    <row r="35" ht="42.75" spans="1:13">
      <c r="A35" s="23">
        <v>32</v>
      </c>
      <c r="B35" s="34" t="s">
        <v>111</v>
      </c>
      <c r="C35" s="36" t="s">
        <v>97</v>
      </c>
      <c r="D35" s="23" t="s">
        <v>112</v>
      </c>
      <c r="E35" s="24">
        <v>560</v>
      </c>
      <c r="F35" s="37" t="s">
        <v>113</v>
      </c>
      <c r="G35" s="23" t="s">
        <v>23</v>
      </c>
      <c r="H35" s="23" t="s">
        <v>114</v>
      </c>
      <c r="I35" s="23" t="s">
        <v>25</v>
      </c>
      <c r="J35" s="38"/>
    </row>
    <row r="36" ht="42.75" spans="1:13">
      <c r="A36" s="23">
        <v>33</v>
      </c>
      <c r="B36" s="34" t="s">
        <v>115</v>
      </c>
      <c r="C36" s="36" t="s">
        <v>97</v>
      </c>
      <c r="D36" s="23" t="s">
        <v>116</v>
      </c>
      <c r="E36" s="24">
        <v>50</v>
      </c>
      <c r="F36" s="37" t="s">
        <v>113</v>
      </c>
      <c r="G36" s="23" t="s">
        <v>23</v>
      </c>
      <c r="H36" s="23" t="s">
        <v>117</v>
      </c>
      <c r="I36" s="23" t="s">
        <v>25</v>
      </c>
      <c r="J36" s="38"/>
    </row>
    <row r="37" ht="57" spans="1:13">
      <c r="A37" s="23">
        <v>34</v>
      </c>
      <c r="B37" s="23" t="s">
        <v>118</v>
      </c>
      <c r="C37" s="36" t="s">
        <v>97</v>
      </c>
      <c r="D37" s="23" t="s">
        <v>119</v>
      </c>
      <c r="E37" s="27">
        <v>536</v>
      </c>
      <c r="F37" s="37" t="s">
        <v>22</v>
      </c>
      <c r="G37" s="23" t="s">
        <v>23</v>
      </c>
      <c r="H37" s="23" t="s">
        <v>120</v>
      </c>
      <c r="I37" s="23" t="s">
        <v>25</v>
      </c>
      <c r="J37" s="38"/>
    </row>
    <row r="38" ht="71.25" spans="1:13">
      <c r="A38" s="23">
        <v>35</v>
      </c>
      <c r="B38" s="23" t="s">
        <v>121</v>
      </c>
      <c r="C38" s="36" t="s">
        <v>92</v>
      </c>
      <c r="D38" s="23" t="s">
        <v>85</v>
      </c>
      <c r="E38" s="24">
        <v>700</v>
      </c>
      <c r="F38" s="37" t="s">
        <v>122</v>
      </c>
      <c r="G38" s="23" t="s">
        <v>23</v>
      </c>
      <c r="H38" s="23" t="s">
        <v>123</v>
      </c>
      <c r="I38" s="23" t="s">
        <v>25</v>
      </c>
      <c r="J38" s="38"/>
    </row>
    <row r="39" ht="78" customHeight="1" spans="1:13">
      <c r="A39" s="23">
        <v>36</v>
      </c>
      <c r="B39" s="23" t="s">
        <v>124</v>
      </c>
      <c r="C39" s="36" t="s">
        <v>92</v>
      </c>
      <c r="D39" s="23" t="s">
        <v>85</v>
      </c>
      <c r="E39" s="24">
        <v>400</v>
      </c>
      <c r="F39" s="37" t="s">
        <v>125</v>
      </c>
      <c r="G39" s="23" t="s">
        <v>23</v>
      </c>
      <c r="H39" s="23" t="s">
        <v>126</v>
      </c>
      <c r="I39" s="23" t="s">
        <v>25</v>
      </c>
      <c r="J39" s="38"/>
    </row>
    <row r="40" ht="73" customHeight="1" spans="1:13">
      <c r="A40" s="23">
        <v>37</v>
      </c>
      <c r="B40" s="23" t="s">
        <v>127</v>
      </c>
      <c r="C40" s="36" t="s">
        <v>92</v>
      </c>
      <c r="D40" s="23" t="s">
        <v>85</v>
      </c>
      <c r="E40" s="24">
        <v>1770</v>
      </c>
      <c r="F40" s="37" t="s">
        <v>110</v>
      </c>
      <c r="G40" s="23" t="s">
        <v>23</v>
      </c>
      <c r="H40" s="23" t="s">
        <v>128</v>
      </c>
      <c r="I40" s="23" t="s">
        <v>25</v>
      </c>
      <c r="J40" s="38"/>
    </row>
    <row r="41" ht="71" customHeight="1" spans="1:13">
      <c r="A41" s="23">
        <v>38</v>
      </c>
      <c r="B41" s="23" t="s">
        <v>129</v>
      </c>
      <c r="C41" s="36" t="s">
        <v>92</v>
      </c>
      <c r="D41" s="23" t="s">
        <v>85</v>
      </c>
      <c r="E41" s="24">
        <v>60</v>
      </c>
      <c r="F41" s="37" t="s">
        <v>37</v>
      </c>
      <c r="G41" s="23" t="s">
        <v>23</v>
      </c>
      <c r="H41" s="23" t="s">
        <v>130</v>
      </c>
      <c r="I41" s="23" t="s">
        <v>25</v>
      </c>
      <c r="J41" s="38"/>
    </row>
    <row r="42" ht="61" customHeight="1" spans="1:13">
      <c r="A42" s="23">
        <v>39</v>
      </c>
      <c r="B42" s="23" t="s">
        <v>131</v>
      </c>
      <c r="C42" s="36" t="s">
        <v>92</v>
      </c>
      <c r="D42" s="23" t="s">
        <v>85</v>
      </c>
      <c r="E42" s="24">
        <v>300</v>
      </c>
      <c r="F42" s="37" t="s">
        <v>37</v>
      </c>
      <c r="G42" s="23" t="s">
        <v>23</v>
      </c>
      <c r="H42" s="23" t="s">
        <v>132</v>
      </c>
      <c r="I42" s="23" t="s">
        <v>25</v>
      </c>
      <c r="J42" s="38"/>
    </row>
    <row r="43" ht="112" customHeight="1" spans="1:13">
      <c r="A43" s="23">
        <v>40</v>
      </c>
      <c r="B43" s="23" t="s">
        <v>133</v>
      </c>
      <c r="C43" s="36" t="s">
        <v>92</v>
      </c>
      <c r="D43" s="23" t="s">
        <v>85</v>
      </c>
      <c r="E43" s="24">
        <v>1000</v>
      </c>
      <c r="F43" s="37" t="s">
        <v>37</v>
      </c>
      <c r="G43" s="23" t="s">
        <v>23</v>
      </c>
      <c r="H43" s="23" t="s">
        <v>134</v>
      </c>
      <c r="I43" s="23" t="s">
        <v>25</v>
      </c>
      <c r="J43" s="38"/>
    </row>
    <row r="44" ht="71" customHeight="1" spans="1:13">
      <c r="A44" s="23">
        <v>41</v>
      </c>
      <c r="B44" s="23" t="s">
        <v>135</v>
      </c>
      <c r="C44" s="36" t="s">
        <v>136</v>
      </c>
      <c r="D44" s="23" t="s">
        <v>137</v>
      </c>
      <c r="E44" s="24">
        <v>928</v>
      </c>
      <c r="F44" s="37" t="s">
        <v>138</v>
      </c>
      <c r="G44" s="23" t="s">
        <v>23</v>
      </c>
      <c r="H44" s="23" t="s">
        <v>139</v>
      </c>
      <c r="I44" s="23" t="s">
        <v>25</v>
      </c>
      <c r="J44" s="38"/>
    </row>
    <row r="45" ht="28.5" spans="1:13">
      <c r="A45" s="23">
        <v>42</v>
      </c>
      <c r="B45" s="23" t="s">
        <v>140</v>
      </c>
      <c r="C45" s="36" t="s">
        <v>92</v>
      </c>
      <c r="D45" s="23" t="s">
        <v>137</v>
      </c>
      <c r="E45" s="24">
        <v>2130.394</v>
      </c>
      <c r="F45" s="37" t="s">
        <v>113</v>
      </c>
      <c r="G45" s="23" t="s">
        <v>141</v>
      </c>
      <c r="H45" s="36" t="s">
        <v>142</v>
      </c>
      <c r="I45" s="23" t="s">
        <v>25</v>
      </c>
      <c r="J45" s="38"/>
    </row>
    <row r="46" spans="1:13">
      <c r="A46" s="39" t="s">
        <v>143</v>
      </c>
      <c r="B46" s="40"/>
      <c r="C46" s="38"/>
      <c r="D46" s="41"/>
      <c r="E46" s="41">
        <f>SUM(E4:E45)</f>
        <v>37347</v>
      </c>
      <c r="F46" s="37"/>
      <c r="G46" s="38"/>
      <c r="H46" s="38"/>
      <c r="I46" s="23" t="s">
        <v>25</v>
      </c>
      <c r="J46" s="38"/>
    </row>
    <row r="47" spans="1:13">
      <c r="I47" s="42"/>
    </row>
  </sheetData>
  <mergeCells count="3">
    <mergeCell ref="A1:B1"/>
    <mergeCell ref="A2:J2"/>
    <mergeCell ref="A46:B46"/>
  </mergeCells>
  <printOptions horizontalCentered="1"/>
  <pageMargins left="0.590277777777778" right="0.590277777777778" top="1" bottom="0.472222222222222" header="0.5" footer="0.5"/>
  <pageSetup paperSize="9" scale="6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C14" sqref="C14"/>
    </sheetView>
  </sheetViews>
  <sheetFormatPr defaultColWidth="9" defaultRowHeight="13.5"/>
  <cols>
    <col min="2" max="2" width="14.25" customWidth="1"/>
  </cols>
  <sheetData>
    <row r="1" spans="1:9">
      <c r="B1" t="s">
        <v>144</v>
      </c>
      <c r="C1">
        <v>147</v>
      </c>
      <c r="D1">
        <v>147</v>
      </c>
    </row>
    <row r="2" ht="18.75" spans="1:9">
      <c r="A2" s="3"/>
      <c r="B2" s="3" t="s">
        <v>145</v>
      </c>
      <c r="C2" s="3">
        <v>28</v>
      </c>
      <c r="D2">
        <v>28</v>
      </c>
    </row>
    <row r="3" ht="18.75" spans="1:9">
      <c r="A3" s="3"/>
      <c r="B3" s="4" t="s">
        <v>146</v>
      </c>
      <c r="C3" s="3">
        <v>136</v>
      </c>
      <c r="D3">
        <v>130</v>
      </c>
    </row>
    <row r="4" ht="18.75" spans="1:9">
      <c r="A4" s="3"/>
      <c r="B4" s="4" t="s">
        <v>147</v>
      </c>
      <c r="C4" s="3">
        <v>243</v>
      </c>
      <c r="D4">
        <v>230</v>
      </c>
    </row>
    <row r="5" s="1" customFormat="1" ht="18.75" spans="1:9">
      <c r="A5" s="5"/>
      <c r="B5" s="6" t="s">
        <v>148</v>
      </c>
      <c r="D5" s="1">
        <v>140</v>
      </c>
      <c r="E5" s="1">
        <v>140</v>
      </c>
      <c r="F5" s="5">
        <v>149</v>
      </c>
    </row>
    <row r="6" s="2" customFormat="1" ht="18.75" spans="1:9">
      <c r="A6" s="7"/>
      <c r="B6" s="8" t="s">
        <v>149</v>
      </c>
      <c r="C6" s="7">
        <v>60</v>
      </c>
    </row>
    <row r="7" ht="18.75" spans="1:9">
      <c r="A7" s="3"/>
      <c r="B7" s="4" t="s">
        <v>150</v>
      </c>
      <c r="C7" s="3">
        <v>103</v>
      </c>
    </row>
    <row r="8" s="1" customFormat="1" ht="18.75" spans="1:9">
      <c r="A8" s="5"/>
      <c r="B8" s="6" t="s">
        <v>151</v>
      </c>
      <c r="E8" s="1">
        <v>169.56</v>
      </c>
      <c r="F8" s="5">
        <v>171</v>
      </c>
    </row>
    <row r="9" ht="18.75" spans="1:9">
      <c r="A9" s="3"/>
      <c r="B9" s="3" t="s">
        <v>152</v>
      </c>
      <c r="C9" s="3">
        <v>76</v>
      </c>
      <c r="D9">
        <v>76</v>
      </c>
    </row>
    <row r="10" ht="18.75" spans="1:9">
      <c r="A10" s="3"/>
      <c r="B10" s="3" t="s">
        <v>153</v>
      </c>
      <c r="C10" s="3">
        <v>120</v>
      </c>
      <c r="D10">
        <v>123.56</v>
      </c>
    </row>
    <row r="11" ht="18.75" spans="1:9">
      <c r="A11" s="3"/>
      <c r="B11" t="s">
        <v>154</v>
      </c>
      <c r="C11" s="3"/>
      <c r="D11">
        <v>46</v>
      </c>
    </row>
    <row r="12" spans="1:9">
      <c r="C12">
        <f>SUM(C1:C10)</f>
        <v>913</v>
      </c>
      <c r="D12">
        <f>SUM(D1:D11)</f>
        <v>920.56</v>
      </c>
      <c r="G12">
        <v>920.56</v>
      </c>
      <c r="I12">
        <v>267</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2024-02-01T08:36:00Z</dcterms:created>
  <dcterms:modified xsi:type="dcterms:W3CDTF">2025-12-31T01:57:12Z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DC8F12750B894FE9B126E298860D17D3_13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