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全口径项目（不打印）" sheetId="28" r:id="rId1"/>
    <sheet name="产业、脱贫村基础设施、其他（原表）" sheetId="25" state="hidden" r:id="rId2"/>
    <sheet name="非贫困村基础设施（原表）" sheetId="26" state="hidden" r:id="rId3"/>
    <sheet name="全部项目分文号（非整合方案用）" sheetId="7" state="hidden" r:id="rId4"/>
  </sheets>
  <definedNames>
    <definedName name="_xlnm._FilterDatabase" localSheetId="0" hidden="1">'2023年全口径项目（不打印）'!$A$3:$FT$184</definedName>
    <definedName name="_xlnm._FilterDatabase" localSheetId="2" hidden="1">'非贫困村基础设施（原表）'!$A$3:$N$95</definedName>
    <definedName name="_xlnm._FilterDatabase" localSheetId="1" hidden="1">'产业、脱贫村基础设施、其他（原表）'!$A$3:$P$3</definedName>
    <definedName name="_xlnm._FilterDatabase" localSheetId="3" hidden="1">'全部项目分文号（非整合方案用）'!$A$3:$S$60</definedName>
    <definedName name="_xlnm.Print_Titles" localSheetId="1">'产业、脱贫村基础设施、其他（原表）'!$3:$3</definedName>
    <definedName name="_xlnm.Print_Titles" localSheetId="2">'非贫困村基础设施（原表）'!$3:$3</definedName>
    <definedName name="_xlnm.Print_Area" localSheetId="0">'2023年全口径项目（不打印）'!$A$1:$K$3</definedName>
    <definedName name="_xlnm.Print_Titles" localSheetId="0">'2023年全口径项目（不打印）'!$3:$3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<sst xmlns="http://schemas.openxmlformats.org/spreadsheetml/2006/main" count="2976" uniqueCount="550">
  <si>
    <t>魏县2023年度衔接资金项目计划完成情况统计表</t>
  </si>
  <si>
    <t>序号</t>
  </si>
  <si>
    <t>项目名称</t>
  </si>
  <si>
    <t>项目类型</t>
  </si>
  <si>
    <t>项目实施地点</t>
  </si>
  <si>
    <t>建设任务</t>
  </si>
  <si>
    <t>安排资金
(万元）</t>
  </si>
  <si>
    <t>资金来源</t>
  </si>
  <si>
    <t>进度计划</t>
  </si>
  <si>
    <t>责任单位</t>
  </si>
  <si>
    <t>项目完成情况</t>
  </si>
  <si>
    <t>备注</t>
  </si>
  <si>
    <t>家庭手工业示范村项目</t>
  </si>
  <si>
    <t>产业项目</t>
  </si>
  <si>
    <t>棘针寨镇老君堂村</t>
  </si>
  <si>
    <t>建设渔具加工厂、电商直播及农产品展示等功能区1327平方米。项目建成后产权归项目村集体所有，通过项目运营企业运营获得收益，年收益率6.5%，通过收益再分配带动52户脱贫户增收。</t>
  </si>
  <si>
    <t>冀财农〔2022〕136号
中央财政衔接资金</t>
  </si>
  <si>
    <t>乡村振兴局</t>
  </si>
  <si>
    <t>已完成</t>
  </si>
  <si>
    <t>梨产业生态创意专业村项目</t>
  </si>
  <si>
    <t>东代固镇北张庄</t>
  </si>
  <si>
    <t>建设固定管路水肥药一体化设备1套、果园气象墒情监测站1座、果园视频监测站1座及配套设施。项目建成后产权归项目村集体所有，通过改善梨产品品质，增加梨产品产量，提高梨产品附加值，辐射带动周边村提升梨果种植技术，促进梨农及脱贫户增收。</t>
  </si>
  <si>
    <t>申霖园区产业融合项目</t>
  </si>
  <si>
    <t>魏县申霖乡村振兴产业园区</t>
  </si>
  <si>
    <t>项目对申霖园区内香菇菌棒生产车间进行净化提升，面积6103.44㎡，并购置食用菌车间专用制冷设备和车间净化设备。项目建成后产权归项目村集体所有，通过项目运营企业运营获得收益，年收益率6.5%，通过收益再分配带动52户脱贫户增收。</t>
  </si>
  <si>
    <t>联农带农产业扶持提升项目-梨产业发展项目</t>
  </si>
  <si>
    <t>魏县现代农业园区</t>
  </si>
  <si>
    <t>建设钢结构冷库一座，建筑面积为4212㎡，主要建设冷却物冷藏间、制冷间、消防控制室、月台等功能用房以及配套相关设备。项目建成后产权归项目村集体所有，通过项目运营企业运营获得收益，年收益率6.5%，通过收益再分配带动104户脱贫户增收。</t>
  </si>
  <si>
    <t>2023年度“一乡一业、一村一品”特色产业项目</t>
  </si>
  <si>
    <t>双井镇、野胡拐乡、泊口镇</t>
  </si>
  <si>
    <t>双井镇乡村振兴产业园：建设烘干车间1座、冷藏库1座及其配套设施；双井镇后文义村：建设7座果蔬大棚；双井镇李照河村：购置粮食烘干设备一套；野胡拐乡蔡东村：建设烘干厂房1座及配套设施；泊口镇崔野冲村：建设设施大棚5000平方米及配套基础设施。项目建成后产权归项目村集体所有，通过项目运营企业运营获得收益，年收益率6.5%，通过收益再分配带动70户脱贫户增收</t>
  </si>
  <si>
    <t>阿里产业园建设项目</t>
  </si>
  <si>
    <t>购置水果分级分选设备1套、禽蛋分级分选设备1套及配套设施建设。项目建成后产权归项目村集体所有，通过项目运营企业运营获得收益，年收益率6.5%，通过村集体收益再分配带动132户脱贫户增收。</t>
  </si>
  <si>
    <t>产业奖补资金（含庭院经济）</t>
  </si>
  <si>
    <t>各乡镇、街道</t>
  </si>
  <si>
    <t>对发展庭院经济和小微产业项目的脱贫户（含防返贫监测户）和村集体进行奖补，产权归脱贫户或项目村集体，其中对奖补到脱贫户的项目，由脱贫户自主经营增加收入，对奖补到村集体的项目项目收益通过村集体二次分配带动脱贫户增收。</t>
  </si>
  <si>
    <t>冀财农〔2022〕136号
中央财政衔接资金
冀财农(2022)155号
省级财政衔接资金</t>
  </si>
  <si>
    <t>电商专业示范村项目</t>
  </si>
  <si>
    <t>东代固镇北代固村</t>
  </si>
  <si>
    <t>建设东代固镇北代固村梨木工坊，主要包括梨木产品加工制作区、电商中心、产品展示等功能区及其他配套设施。项目建成后产权归项目村集体所有，通过项目运营企业运营获得收益，年收益率6.5%，通过收益再分配带动52户脱贫户增收。</t>
  </si>
  <si>
    <t>魏县2023年共同富裕先行区项目</t>
  </si>
  <si>
    <t>南双庙镇郭吕新村、江庄社区，前大磨乡户村社区，沙口集乡贺祥社区、和顺社区、野胡拐乡洪湖社区等6个易地扶贫搬迁社区</t>
  </si>
  <si>
    <t>易地扶贫搬迁社区后续扶持项目：江庄社区电子微工厂建设、贺祥社区联合和顺社区共富蛋鸡养殖小区建设、户村社区食品加工微工厂建设、洪湖社区香菇种植共富基地建设、郭吕新村家庭手工业基地建设及六个社区配套基础设施建设。项目建成后产权归项目村集体所有，对经营性资产通过项目运营企业运营获得收益，年收益率6.5%，通过收益再分配带动169户脱贫户增收。</t>
  </si>
  <si>
    <t>冀财农〔2023〕47号
中央财政衔接资金
冀财农〔2022〕155号
省级财政衔接资金</t>
  </si>
  <si>
    <t>联农带农产业扶持提升项目-香菇酱生产车间、设备购置及冷库建设项目</t>
  </si>
  <si>
    <t>建设生产车间4223平方米，冷库3000平方米及配套设施设备。项目建成后产权归项目村集体所有，通过项目运营企业运营获得收益，年收益率6.5%，通过收益再分配带动52户脱贫户增收。</t>
  </si>
  <si>
    <t>冀财农(2022)155号省级财政衔接资金</t>
  </si>
  <si>
    <t>联农带农产业扶持提升项目-鸭梨深加工生产线采购项目</t>
  </si>
  <si>
    <t>建设果蔬汁饮料生产线一条；梨酒、果酒生产线一条。项目建成后产权归项目村集体所有，通过项目运营企业运营获得收益，年收益率6.5%，通过收益再分配带动52户脱贫户增收</t>
  </si>
  <si>
    <t>魏县2023年“一乡一业”暨扶持发展农村集体经济项目</t>
  </si>
  <si>
    <t>野胡拐乡、德政镇、沙口集镇、边马镇、牙里镇、张二庄镇、北台头乡、车往镇</t>
  </si>
  <si>
    <t>野胡拐乡：建设食用菌大棚约80座及配套设施；沙口集镇：购置食品加工设备1套；德政镇：利用现有库房购置制冷设备1套建设冷链物流仓库；边马镇：建设挂面加工厂房1座及配套设施；张二庄镇食用菌约50座及配套设施；牙里镇：建设高密度水产养殖养鱼池6组及配套设施；北台头乡：建设自行车拆解厂房1座及配套设施,车往镇：购置香菇育菌架46套。项目建成后产权归项目村集体所有，通过项目运营企业运营获得收益，年收益率6.5%，通过收益再分配带动104户脱贫户增收。</t>
  </si>
  <si>
    <t>冀财农〔2023〕47号
中央财政衔接资金
冀财农(2022)155号
省级财政衔接资金</t>
  </si>
  <si>
    <t>民有湖乡村振兴示范区项目</t>
  </si>
  <si>
    <t>民有湖乡村振兴示范区</t>
  </si>
  <si>
    <t>民有湖乡村振兴示范区项目主要依托民游湖原有乡村旅游资源，主要建设民有湖乡村振兴示范区乡村旅游餐饮设施，为民有湖乡村振兴示范区内配套产业路改造34157平方米，安装路灯179盏，新建雨污水管网721米，排水沟440米。项目建成后产权归项目村集体所有，通过配套设施完善促进民游湖乡村旅游业发展，增加周边群众收入。</t>
  </si>
  <si>
    <t>冀财农（2022）136号
中央财政衔接资金
冀财农(2022)155号
省级财政衔接资金
邯财农(2023)7号
市级财政衔接资金</t>
  </si>
  <si>
    <t>魏县2023年东代固镇芍药示范园建设项目</t>
  </si>
  <si>
    <t>东代固镇前闫庄</t>
  </si>
  <si>
    <t>建设示范园总面积约90亩，每亩800株芍药，购置种苗、种植芍药共计7.2万株。项目建成后产权归项目村集体所有，通过项目运营企业运营获得收益，年收益率6.5%，通过收益再分配带动10户脱贫户增收。</t>
  </si>
  <si>
    <t>冀财农(2022)155号
省级财政衔接资金
冀财资环〔2022〕91号
中央林业草原改革发展资金</t>
  </si>
  <si>
    <t>魏县林果开发服务中心</t>
  </si>
  <si>
    <t>联农带农产业扶持提升项目</t>
  </si>
  <si>
    <t>德政镇、牙里镇</t>
  </si>
  <si>
    <t>德政镇：建设粮食加工库房1栋、厂棚2座，购置粮食烘干设备1套，农机10台（套）；牙里镇：改造蛋鸡鸡舍7栋，鸡蛋加工设备3套。项目建成后产权归项目村集体所有，通过项目运营企业运营获得收益，年收益率6.5%，通过收益再分配带动340户脱贫户增收。</t>
  </si>
  <si>
    <t>小额贴息项目</t>
  </si>
  <si>
    <t>补贴小额贷款脱贫户、监测户约160户</t>
  </si>
  <si>
    <t>冀财农〔2022〕155号
省级财政衔接资金
邯财农(2023)7号
市级财政衔接资金</t>
  </si>
  <si>
    <t>村内道路硬化项目</t>
  </si>
  <si>
    <t>基础设施</t>
  </si>
  <si>
    <t>车往镇霍小屯村</t>
  </si>
  <si>
    <t>硬化道路9238平方米，15cm厚C25商砼路面，每平方造价91元。补齐农村基础设施短板，方便群众生产生活，受益脱贫户、监测户131户</t>
  </si>
  <si>
    <t>魏财预（2023）1号
县级财政衔接资金</t>
  </si>
  <si>
    <t>车往镇郝村中村</t>
  </si>
  <si>
    <t>硬化道路3340平方米，15cm厚C25商砼路面，每平方造价91元。补齐农村基础设施短板，方便群众生产生活，受益脱贫户、监测户59户</t>
  </si>
  <si>
    <t>车往镇杨甘固村</t>
  </si>
  <si>
    <t>硬化道路1931平方米，15cm厚C25商砼路面，每平方造价91元。补齐农村基础设施短板，方便群众生产生活，受益脱贫户、监测户124户</t>
  </si>
  <si>
    <t>大马村乡西八里村</t>
  </si>
  <si>
    <t>硬化道路10303平方米，5cm沥青混凝土面层，每平方造价72元。补齐农村基础设施短板，方便群众生产生活，受益脱贫户、监测户90户</t>
  </si>
  <si>
    <t>大兴庄镇李辛庄村</t>
  </si>
  <si>
    <t>硬化道路1475平方米，3:7灰土，15cm厚C25商砼路面，每平方造价110元。补齐农村基础设施短板，方便群众生产生活，受益脱贫户、监测户41户</t>
  </si>
  <si>
    <t>村内排水项目</t>
  </si>
  <si>
    <t>大兴庄镇西郭村</t>
  </si>
  <si>
    <t>修建雨水管道576米，每米造价482元。补齐农村基础设施短板，方便群众生产生活，受益脱贫户、监测户61户</t>
  </si>
  <si>
    <t>野胡拐乡西红庙村</t>
  </si>
  <si>
    <t>硬化道路4550平方米，铺筑5cm沥青混凝土面层，滑膜路沿石，每平方造价77元。补齐农村基础设施短板，方便群众生产生活，受益脱贫户、监测户42户</t>
  </si>
  <si>
    <t>张二庄镇中烟村</t>
  </si>
  <si>
    <t>硬化道路8175平方米，8cm厚C25商砼便道，每平方造价57元。补齐农村基础设施短板，方便群众生产生活，受益脱贫户、监测户192户</t>
  </si>
  <si>
    <t>冀财农(2022)155号
省级财政衔接资金
魏财预（2023）1号
县级财政衔接资金</t>
  </si>
  <si>
    <t>北皋镇东张岗村</t>
  </si>
  <si>
    <t>硬化道路1920平方米，铺筑5cm沥青混凝土面层，每平方造价72元。补齐农村基础设施短板，方便群众生产生活，受益脱贫户、监测户22户</t>
  </si>
  <si>
    <t>泊口镇生庄村</t>
  </si>
  <si>
    <t>硬化道路2153平方米，15cm厚C25商砼路面，每平方造价91元。补齐农村基础设施短板，方便群众生产生活，受益脱贫户、监测户38户</t>
  </si>
  <si>
    <t>泊口镇蒋东村</t>
  </si>
  <si>
    <t>硬化道路1490平方米，15cm厚3：7灰土垫层1106平方米，15cm厚C25商砼路面，每平方造价105元。补齐农村基础设施短板，方便群众生产生活，受益脱贫户、监测户69户</t>
  </si>
  <si>
    <t>魏城镇东南温村</t>
  </si>
  <si>
    <t>硬化道路7122平方米，5cm沥青面层，每平方造价72元。补齐农村基础设施短板，方便群众生产生活，受益脱贫户、监测户90户</t>
  </si>
  <si>
    <t>东代固镇邵东村</t>
  </si>
  <si>
    <t>硬化道路9502平方米，5cm沥青混凝土，每平方造价74元。补齐农村基础设施短板，方便群众生产生活，受益脱贫户、监测户75户</t>
  </si>
  <si>
    <t>修建道路边沟2061米，每米造价106元。补齐农村基础设施短板，方便群众生产生活，受益脱贫户、监测户75户</t>
  </si>
  <si>
    <t>村内路灯项目</t>
  </si>
  <si>
    <t>安装路灯16盏，每盏造价1187元。补齐农村基础设施短板，方便群众生产生活，受益脱贫户、监测户75户</t>
  </si>
  <si>
    <t>南双庙镇董庄村</t>
  </si>
  <si>
    <t>硬化道路441.5平方米，15cm厚C25商砼路面，10cm厚C25水泥便道4048平方米，每平方平均造价69元。补齐农村基础设施短板，方便群众生产生活，受益脱贫户、监测户85户</t>
  </si>
  <si>
    <t>南双庙镇西照河村</t>
  </si>
  <si>
    <t>硬化道路2623平方米，15cm厚C25商砼路面，每平方造价91元。补齐农村基础设施短板，方便群众生产生活，受益脱贫户、监测户31户</t>
  </si>
  <si>
    <t>南双庙镇双中村</t>
  </si>
  <si>
    <t>硬化道路5714平方米，10cm厚C25商砼便道，每平方造价67元。补齐农村基础设施短板，方便群众生产生活，受益脱贫户、监测户48户</t>
  </si>
  <si>
    <t>前大磨乡前大磨村</t>
  </si>
  <si>
    <t>硬化便道7000平方米，8cm厚C25混凝土便道，路沿石1400米每平方平均造价72元。补齐农村基础设施短板，方便群众生产生活，受益脱贫户、监测户99户</t>
  </si>
  <si>
    <t>回隆镇西街村</t>
  </si>
  <si>
    <t>硬化便道14286平方米，10cm厚C25混凝土便道，每平方造价67元。补齐农村基础设施短板，方便群众生产生活，受益脱贫户、监测户133户</t>
  </si>
  <si>
    <t>院堡镇中三西村</t>
  </si>
  <si>
    <t>硬化道路6720平方米，5cm沥青混凝土面层，每平方造价72元。补齐农村基础设施短板，方便群众生产生活，受益脱贫户、监测户65户</t>
  </si>
  <si>
    <t>院堡镇岳庄村</t>
  </si>
  <si>
    <t>硬化道路3971平方米，15cm厚C25商砼路面696平方米，5cm沥青面层3275平方米,每平方平均造价75元。补齐农村基础设施短板，方便群众生产生活，受益脱贫户、监测户96户</t>
  </si>
  <si>
    <t>牙里镇后马庄村</t>
  </si>
  <si>
    <t>硬化道路5464平方米，15cm厚C25商砼路面，每平方造价91元。补齐农村基础设施短板，方便群众生产生活，受益脱贫户、监测户70户</t>
  </si>
  <si>
    <t>牙里镇赵庄村</t>
  </si>
  <si>
    <t>硬化道路6081平方米，15cm厚C25商砼路面，每平方造价91元。补齐农村基础设施短板，方便群众生产生活，受益脱贫户、监测户124户</t>
  </si>
  <si>
    <t>仕望集镇刘家拐村</t>
  </si>
  <si>
    <t>硬化道路6984平方米，5cm沥青混凝土面层，滑膜路沿石3492米，每平方平均造价86元。补齐农村基础设施短板，方便群众生产生活，受益脱贫户、监测户51户</t>
  </si>
  <si>
    <t>农田道路硬化项目</t>
  </si>
  <si>
    <t>野胡拐乡大路固村</t>
  </si>
  <si>
    <t>硬化道路5272平方米，15cm厚C25商砼路面，每平方造价95元。补齐农村基础设施短板，方便群众生产生活，受益脱贫户、监测户45户</t>
  </si>
  <si>
    <t>野胡拐乡野西村</t>
  </si>
  <si>
    <t>硬化道路5880平方米，15cm厚C25商砼路面，每平方造价95元。补齐农村基础设施短板，方便群众生产生活，受益脱贫户、监测户34户</t>
  </si>
  <si>
    <t>沙口集镇刘屯村</t>
  </si>
  <si>
    <t>硬化道路4468平方米，15cm厚C25商砼路面，每平方造价95元。补齐农村基础设施短板，方便群众生产生活，受益脱贫户、监测户40户</t>
  </si>
  <si>
    <t>魏城镇梁河下村</t>
  </si>
  <si>
    <t>硬化道路3762平方米，15cm厚C25商砼路面，每平方造价95元。补齐农村基础设施短板，方便群众生产生活，受益脱贫户、监测户58户</t>
  </si>
  <si>
    <t>魏城镇董河下村</t>
  </si>
  <si>
    <t>硬化道路3045平方米，15cm厚C25商砼路面，每平方造价95元。补齐农村基础设施短板，方便群众生产生活，受益脱贫户、监测户43户</t>
  </si>
  <si>
    <t>魏城镇邢于村</t>
  </si>
  <si>
    <t>硬化道路2154平方米，15cm厚C25商砼路面，每平方造价95元。补齐农村基础设施短板，方便群众生产生活，受益脱贫户、监测户62户</t>
  </si>
  <si>
    <t>硬化道路2350平方米，15cm厚C25商砼路面，每平方造价95元。补齐农村基础设施短板，方便群众生产生活，受益脱贫户、监测户90户</t>
  </si>
  <si>
    <t>棘针寨镇里八庄村</t>
  </si>
  <si>
    <t>硬化道路1164平方米，15cm厚C25商砼路面，每平方造价95元。补齐农村基础设施短板，方便群众生产生活，受益脱贫户、监测户149户</t>
  </si>
  <si>
    <t>仕望集镇崔阁村</t>
  </si>
  <si>
    <t>硬化道路1947平方米，15cm厚C25商砼路面，每平方造价95元。补齐农村基础设施短板，方便群众生产生活，受益脱贫户、监测户103户</t>
  </si>
  <si>
    <t>仕望集镇前连街村</t>
  </si>
  <si>
    <t>硬化道路3050平方米，15cm厚C25商砼路面，每平方造价95元。补齐农村基础设施短板，方便群众生产生活，受益脱贫户、监测户16户</t>
  </si>
  <si>
    <t>泊口镇华南村</t>
  </si>
  <si>
    <t>硬化道路3675平方米，15cm厚C25商砼路面，每平方造价95元。补齐农村基础设施短板，方便群众生产生活，受益脱贫户、监测户20户</t>
  </si>
  <si>
    <t>泊口镇华北村</t>
  </si>
  <si>
    <t>硬化道路768平方米，15cm厚C25商砼路面，每平方造价95元。补齐农村基础设施短板，方便群众生产生活，受益脱贫户、监测户33户</t>
  </si>
  <si>
    <t>回隆镇南营村</t>
  </si>
  <si>
    <t>硬化道路1668平方米，15cm厚C25商砼路面，每平方造价95元。补齐农村基础设施短板，方便群众生产生活，受益脱贫户、监测户73户</t>
  </si>
  <si>
    <t>硬化道路7532平方米，15cm厚C25商砼路面，每平方造价95元。补齐农村基础设施短板，方便群众生产生活，受益脱贫户、监测户133户</t>
  </si>
  <si>
    <t>回隆镇李大汪村</t>
  </si>
  <si>
    <t>硬化道路1927平方米，15cm厚C25商砼路面，每平方造价95元。补齐农村基础设施短板，方便群众生产生活，受益脱贫户、监测户106户</t>
  </si>
  <si>
    <t>回隆镇北街村</t>
  </si>
  <si>
    <t>硬化道路5238平方米，15cm厚C25商砼路面，每平方造价95元。补齐农村基础设施短板，方便群众生产生活，受益脱贫户、监测户101户</t>
  </si>
  <si>
    <t>车往镇东仓口村</t>
  </si>
  <si>
    <t>硬化道路5633平方米，15cm厚C25商砼路面，每平方造价95元。补齐农村基础设施短板，方便群众生产生活，受益脱贫户、监测户171户</t>
  </si>
  <si>
    <t>硬化道路1298平方米，15cm厚C25商砼路面，每平方造价95元。补齐农村基础设施短板，方便群众生产生活，受益脱贫户、监测户131户</t>
  </si>
  <si>
    <t>硬化道路2027平方米，15cm厚C25商砼路面，每平方造价95元。补齐农村基础设施短板，方便群众生产生活，受益脱贫户、监测户124户</t>
  </si>
  <si>
    <t>硬化道路3045平方米，15cm厚C25商砼路面，每平方造价95元。补齐农村基础设施短板，方便群众生产生活，受益脱贫户、监测户59户</t>
  </si>
  <si>
    <t>前大磨乡张庄村</t>
  </si>
  <si>
    <t>硬化道路5168平方米，15cm厚3：7灰土垫层，15cm厚C25商砼路面，每平方造价115元。补齐农村基础设施短板，方便群众生产生活，受益脱贫户、监测户39户</t>
  </si>
  <si>
    <t>牙里镇牙南村</t>
  </si>
  <si>
    <t>硬化道路4748平方米，15cm厚C25商砼路面，每平方造价95元。补齐农村基础设施短板，方便群众生产生活，受益脱贫户、监测户62户</t>
  </si>
  <si>
    <t>边马镇效化村</t>
  </si>
  <si>
    <t>硬化道路6482平方米，5cm柏油路面，原路面拉毛后铺设，每平方造价85元。补齐农村基础设施短板，方便群众生产生活，受益脱贫户、监测户109户</t>
  </si>
  <si>
    <t>冀财社（2022）186号省级危房改造资金</t>
  </si>
  <si>
    <t>农村污水治理项目</t>
  </si>
  <si>
    <t>边马镇高堤村、东代固镇北张庄村、沙口集镇六十疃村、德政镇德一村</t>
  </si>
  <si>
    <t>修建污水管网5376米，每米造价1100元；雨水管网3663米，每米造价962.4元。硬化道路13827平方米，15cm厚C25商砼路面，每平方造价95元；15cm厚三七灰土基层5085平方米，每平方造价20元；硬化便道7083平米，10cm厚C25商砼路面，每平方造价70元；硬化道路11330平方米，5cm厚沥青路面，每平方造价75元；补齐农村基础设施短板，方便群众生产生活，受益脱贫户、监测户143户</t>
  </si>
  <si>
    <t>培训费</t>
  </si>
  <si>
    <t>就业项目</t>
  </si>
  <si>
    <t>对脱贫劳动力（含监测对象）进行产业、就业技能培训，计划培训3000人</t>
  </si>
  <si>
    <t>冀财农〔2022〕155号
省级财政衔接资金</t>
  </si>
  <si>
    <t>雨露计划项目</t>
  </si>
  <si>
    <t>其他项目</t>
  </si>
  <si>
    <t>对脱贫户（含防返贫监测户）家庭子女接受中等职业教育在读生进行补贴，每生每学年补贴3000元，计划补贴1666人。</t>
  </si>
  <si>
    <t>脱贫户和监测户交通补贴</t>
  </si>
  <si>
    <t>对市内县外（跨县）、省内市外（跨市）及省外务工的脱贫人口、防贫监测对象，分别给予跨县每年100元，跨市每年200元、跨省每年300元的一次性交通补贴，计划补贴约7000人</t>
  </si>
  <si>
    <t>冀财农〔2022〕136号
中央财政衔接资金
邯财农(2023)7号
市级财政衔接资金</t>
  </si>
  <si>
    <t>带贫主体生产和稳岗补贴</t>
  </si>
  <si>
    <t>对带动脱贫人口（含防返贫监测对象）稳定就业3个月以上的帮扶微工厂或新型经营主体，每带动1个脱贫劳动力，给予企业每人每年1000元的一次性奖补，计划补贴约90个经营主体</t>
  </si>
  <si>
    <t>邯财农(2023)7号市级财政衔接资金</t>
  </si>
  <si>
    <t>脱贫劳动力公益岗位补贴项目</t>
  </si>
  <si>
    <t>对脱贫劳动力（含防返贫监测对象）公益岗位人员进行补助，每人每月补助300元，计划补助3041人</t>
  </si>
  <si>
    <t>项目管理费</t>
  </si>
  <si>
    <t>用于项目规划设计、可行性论证、预决算、监理、验收等环节</t>
  </si>
  <si>
    <t>德政镇王庄村</t>
  </si>
  <si>
    <t>硬化道路3419平方米，15cm厚C25商砼路面，每平方造价95元。补齐农村基础设施短板，方便群众生产生活，受益脱贫户、监测户18户</t>
  </si>
  <si>
    <t>德政镇德二村</t>
  </si>
  <si>
    <t>硬化道路19518平方米，15cm厚C25商砼路面，每平方造价95元。补齐农村基础设施短板，方便群众生产生活，受益脱贫户、监测户33户</t>
  </si>
  <si>
    <t>德政镇德三村</t>
  </si>
  <si>
    <t>硬化道路1311平方米，15cm厚C25商砼路面，每平方造价95元。补齐农村基础设施短板，方便群众生产生活，受益脱贫户、监测户12户</t>
  </si>
  <si>
    <t>东代固镇后闫庄村</t>
  </si>
  <si>
    <t>硬化道路5150平方米，15cm厚C25商砼路面，每平方造价95元。补齐农村基础设施短板，方便群众生产生活，受益脱贫户、监测户24户</t>
  </si>
  <si>
    <t>东代固镇北张庄村</t>
  </si>
  <si>
    <t>硬化道路19018平方米，15cm厚C25商砼路面，每平方造价57.14元。补齐农村基础设施短板，方便群众生产生活，受益脱贫户、监测户25户</t>
  </si>
  <si>
    <t>东代固镇后罗庄村</t>
  </si>
  <si>
    <t>硬化道路23648平方米，15cm厚C25商砼路面，每平方造价95元。补齐农村基础设施短板，方便群众生产生活，受益脱贫户、监测户20户</t>
  </si>
  <si>
    <t>野胡拐乡蔡东村</t>
  </si>
  <si>
    <t>硬化道路9369平方米，15cm厚C25商砼路面，每平方造价95元。补齐农村基础设施短板，方便群众生产生活，受益脱贫户、监测户13户</t>
  </si>
  <si>
    <t>野胡拐乡蔡中村</t>
  </si>
  <si>
    <t>硬化道路3651平方米，15cm厚C25商砼路面，每平方造价95元。补齐农村基础设施短板，方便群众生产生活，受益脱贫户、监测户14户</t>
  </si>
  <si>
    <t>野胡拐乡霍家庄村</t>
  </si>
  <si>
    <t>硬化道路3884平方米，15cm厚C25商砼路面，每平方造价95元。补齐农村基础设施短板，方便群众生产生活，受益脱贫户、监测户1户</t>
  </si>
  <si>
    <t>野胡拐乡连路固村</t>
  </si>
  <si>
    <t>硬化道路4107平方米，15cm厚C25商砼路面，每平方造价95元。补齐农村基础设施短板，方便群众生产生活，受益脱贫户、监测户17户</t>
  </si>
  <si>
    <t>沙口集镇六十疃村</t>
  </si>
  <si>
    <t>硬化道路888平方米，15cm厚C25商砼路面，每平方造价95元。补齐农村基础设施短板，方便群众生产生活，受益脱贫户、监测户21户</t>
  </si>
  <si>
    <t>沙口集镇沙圪塔村</t>
  </si>
  <si>
    <t>硬化道路3611平方米，15cm厚C25商砼路面，每平方造价95元。补齐农村基础设施短板，方便群众生产生活，受益脱贫户、监测户22户</t>
  </si>
  <si>
    <t>魏城镇刘河下村</t>
  </si>
  <si>
    <t>硬化道路1384平方米，15cm厚C25商砼路面，每平方造价95元。补齐农村基础设施短板，方便群众生产生活，受益脱贫户、监测户14户</t>
  </si>
  <si>
    <t>魏城镇靳于村</t>
  </si>
  <si>
    <t>硬化道路2013平方米，15cm厚C25商砼路面，每平方造价95元。补齐农村基础设施短板，方便群众生产生活，受益脱贫户、监测户24户</t>
  </si>
  <si>
    <t>魏城镇常于村</t>
  </si>
  <si>
    <t>硬化道路2387平方米，15cm厚C25商砼路面，每平方造价95元。补齐农村基础设施短板，方便群众生产生活，受益脱贫户、监测户24户</t>
  </si>
  <si>
    <t>魏城镇孟于村</t>
  </si>
  <si>
    <t>硬化道路2354平方米，15cm厚C25商砼路面，每平方造价95元。补齐农村基础设施短板，方便群众生产生活，受益脱贫户、监测户26户</t>
  </si>
  <si>
    <t>魏城镇西南温村</t>
  </si>
  <si>
    <t>硬化道路5037平方米，15cm厚C25商砼路面，每平方造价95元。补齐农村基础设施短板，方便群众生产生活，受益脱贫户、监测户56户</t>
  </si>
  <si>
    <t>魏城镇南温店村</t>
  </si>
  <si>
    <t>硬化道路1272平方米，15cm厚C25商砼路面，每平方造价95元。补齐农村基础设施短板，方便群众生产生活，受益脱贫户、监测户31户</t>
  </si>
  <si>
    <t>魏城镇李辛寨村</t>
  </si>
  <si>
    <t>硬化道路1228平方米，15cm厚C25商砼路面，每平方造价95元。补齐农村基础设施短板，方便群众生产生活，受益脱贫户、监测户10户</t>
  </si>
  <si>
    <t>魏城镇庞庄村</t>
  </si>
  <si>
    <t>硬化道路1970平方米，15cm厚C25商砼路面，每平方造价95元。补齐农村基础设施短板，方便群众生产生活，受益脱贫户、监测户31户</t>
  </si>
  <si>
    <t>棘针寨镇棘针寨村</t>
  </si>
  <si>
    <t>硬化道路4562平方米，15cm厚C25商砼路面，每平方造价95元。补齐农村基础设施短板，方便群众生产生活，受益脱贫户、监测户32户</t>
  </si>
  <si>
    <t>棘针寨镇马胡寨村</t>
  </si>
  <si>
    <t>硬化道路5277平方米，15cm厚C25商砼路面，每平方造价95元。补齐农村基础设施短板，方便群众生产生活，受益脱贫户、监测户16户</t>
  </si>
  <si>
    <t>棘针寨镇后屯村</t>
  </si>
  <si>
    <t>硬化道路4111平方米，15cm厚C25商砼路面，每平方造价95元。补齐农村基础设施短板，方便群众生产生活，受益脱贫户、监测户10户</t>
  </si>
  <si>
    <t>棘针寨镇徐小庄村</t>
  </si>
  <si>
    <t>硬化道路2212平方米，15cm厚C25商砼路面，每平方造价95元。补齐农村基础设施短板，方便群众生产生活，受益脱贫户、监测户25户</t>
  </si>
  <si>
    <t>棘针寨镇邓二庄村</t>
  </si>
  <si>
    <t>硬化道路3248平方米，15cm厚C25商砼路面，每平方造价95元。补齐农村基础设施短板，方便群众生产生活，受益脱贫户、监测户21户</t>
  </si>
  <si>
    <t>棘针寨镇相公庄村</t>
  </si>
  <si>
    <t>硬化道路7080平方米，15cm厚C25商砼路面，每平方造价95元。补齐农村基础设施短板，方便群众生产生活，受益脱贫户、监测户21户</t>
  </si>
  <si>
    <t>仕望集镇浅町村</t>
  </si>
  <si>
    <t>硬化道路2676平方米，15cm厚C25商砼路面，每平方造价95元。补齐农村基础设施短板，方便群众生产生活，受益脱贫户、监测户5户</t>
  </si>
  <si>
    <t>仕望集镇何庄村</t>
  </si>
  <si>
    <t>硬化道路3676平方米，15cm厚C25商砼路面，每平方造价95元。补齐农村基础设施短板，方便群众生产生活，受益脱贫户、监测户4户</t>
  </si>
  <si>
    <t>仕望集镇张街村</t>
  </si>
  <si>
    <t>硬化道路1989平方米，15cm厚C25商砼路面，每平方造价95元。补齐农村基础设施短板，方便群众生产生活，受益脱贫户、监测户3户</t>
  </si>
  <si>
    <t>仕望集镇后连街村</t>
  </si>
  <si>
    <t>硬化道路3429平方米，15cm厚C25商砼路面，每平方造价95元。补齐农村基础设施短板，方便群众生产生活，受益脱贫户、监测户9户</t>
  </si>
  <si>
    <t>仕望集镇仕中村</t>
  </si>
  <si>
    <t>硬化道路1764平方米，15cm厚C25商砼路面，每平方造价95元。补齐农村基础设施短板，方便群众生产生活，受益脱贫户、监测户10户</t>
  </si>
  <si>
    <t>仕望集镇仕南村</t>
  </si>
  <si>
    <t>硬化道路1562平方米，15cm厚C25商砼路面，每平方造价95元。补齐农村基础设施短板，方便群众生产生活，受益脱贫户、监测户2户</t>
  </si>
  <si>
    <t>仕望集镇砖井村</t>
  </si>
  <si>
    <t>硬化道路3252平方米，15cm厚C25商砼路面，每平方造价95元。补齐农村基础设施短板，方便群众生产生活，受益脱贫户、监测户6户</t>
  </si>
  <si>
    <t>仕望集镇郭仕望村</t>
  </si>
  <si>
    <t>硬化道路9905平方米，15cm厚C25商砼路面，每平方造价95元。补齐农村基础设施短板，方便群众生产生活，受益脱贫户、监测户9户</t>
  </si>
  <si>
    <t>仕望集镇张仕望村</t>
  </si>
  <si>
    <t>硬化道路3432平方米，15cm厚C25商砼路面，每平方造价95元。补齐农村基础设施短板，方便群众生产生活，受益脱贫户、监测户15户</t>
  </si>
  <si>
    <t>泊口镇张庄西村</t>
  </si>
  <si>
    <t>硬化道路6244平方米，15cm厚C25商砼路面，每平方造价95元。补齐农村基础设施短板，方便群众生产生活，受益脱贫户、监测户20户</t>
  </si>
  <si>
    <t>泊口镇前佃坡村</t>
  </si>
  <si>
    <t>硬化道路2076平方米，15cm厚C25商砼路面，每平方造价95元。补齐农村基础设施短板，方便群众生产生活，受益脱贫户、监测户23户</t>
  </si>
  <si>
    <t>泊口镇大王庄村</t>
  </si>
  <si>
    <t>硬化道路6213平方米，15cm厚C25商砼路面，每平方造价95元。补齐农村基础设施短板，方便群众生产生活，受益脱贫户、监测户13户</t>
  </si>
  <si>
    <t>泊口镇后佃坡村</t>
  </si>
  <si>
    <t>硬化道路3255平方米，15cm厚C25商砼路面，每平方造价95元。补齐农村基础设施短板，方便群众生产生活，受益脱贫户、监测户14户</t>
  </si>
  <si>
    <t>回隆镇后朋固村</t>
  </si>
  <si>
    <t>硬化道路5767平方米，15cm厚C25商砼路面，每平方造价95元。补齐农村基础设施短板，方便群众生产生活，受益脱贫户、监测户21户</t>
  </si>
  <si>
    <t>回隆镇东街村</t>
  </si>
  <si>
    <t>硬化道路9819平方米，15cm厚C25商砼路面，每平方造价95元。补齐农村基础设施短板，方便群众生产生活，受益脱贫户、监测户20户</t>
  </si>
  <si>
    <t>回隆镇南街东村</t>
  </si>
  <si>
    <t>硬化道路4354平方米，15cm厚C25商砼路面，每平方造价95元。补齐农村基础设施短板，方便群众生产生活，受益脱贫户、监测户8户</t>
  </si>
  <si>
    <t>回隆镇南街西村</t>
  </si>
  <si>
    <t>硬化道路3084平方米，15cm厚C25商砼路面，每平方造价95元。补齐农村基础设施短板，方便群众生产生活，受益脱贫户、监测户81户</t>
  </si>
  <si>
    <t>回隆镇韩小汪南村</t>
  </si>
  <si>
    <t>硬化道路4092平方米，15cm厚C25商砼路面，每平方造价95元。补齐农村基础设施短板，方便群众生产生活，受益脱贫户、监测户17户</t>
  </si>
  <si>
    <t>回隆镇步村</t>
  </si>
  <si>
    <t>硬化道路3159平方米，15cm厚C25商砼路面，每平方造价95元。补齐农村基础设施短板，方便群众生产生活，受益脱贫户、监测户9户</t>
  </si>
  <si>
    <t>车往镇西仓口村</t>
  </si>
  <si>
    <t>硬化道路2163平方米，15cm厚C25商砼路面，每平方造价95元。补齐农村基础设施短板，方便群众生产生活，受益脱贫户、监测户23户</t>
  </si>
  <si>
    <t>车往镇秦庄村</t>
  </si>
  <si>
    <t>硬化道路2343平方米，15cm厚C25商砼路面，每平方造价95元。补齐农村基础设施短板，方便群众生产生活，受益脱贫户、监测户26户</t>
  </si>
  <si>
    <t>车往镇保定庄村</t>
  </si>
  <si>
    <t>硬化道路5417平方米，15cm厚C25商砼路面，每平方造价95元。补齐农村基础设施短板，方便群众生产生活，受益脱贫户、监测户47户</t>
  </si>
  <si>
    <t>车往镇王小屯村</t>
  </si>
  <si>
    <t>硬化道路2140平方米，15cm厚C25商砼路面，每平方造价95元。补齐农村基础设施短板，方便群众生产生活，受益脱贫户、监测户20户</t>
  </si>
  <si>
    <t>车往镇郝东村</t>
  </si>
  <si>
    <t>硬化道路2205平方米，15cm厚C25商砼路面，每平方造价95元。补齐农村基础设施短板，方便群众生产生活，受益脱贫户、监测户17户</t>
  </si>
  <si>
    <t>车往镇郝北村</t>
  </si>
  <si>
    <t>硬化道路2136平方米，15cm厚C25商砼路面，每平方造价95元。补齐农村基础设施短板，方便群众生产生活，受益脱贫户、监测户34户</t>
  </si>
  <si>
    <t>车往镇郝南村</t>
  </si>
  <si>
    <t>硬化道路2205平方米，15cm厚C25商砼路面，每平方造价95元。补齐农村基础设施短板，方便群众生产生活，受益脱贫户、监测户12户</t>
  </si>
  <si>
    <t>牙里镇牙西村</t>
  </si>
  <si>
    <t>硬化道路3490.5平方米，15cm厚C25商砼路面，每平方造价95元。补齐农村基础设施短板，方便群众生产生活，受益脱贫户、监测户22户</t>
  </si>
  <si>
    <t>牙里镇西吕村</t>
  </si>
  <si>
    <t>硬化道路2364平方米，15cm厚C25商砼路面，每平方造价95元。补齐农村基础设施短板，方便群众生产生活，受益脱贫户、监测户33户</t>
  </si>
  <si>
    <t>车往镇车往东村</t>
  </si>
  <si>
    <t>硬化道路4000平方米，15cm厚C25商砼路面，每平方造价91元。补齐农村基础设施短板，方便群众生产生活，受益脱贫户、监测户30户</t>
  </si>
  <si>
    <t>车往镇前仓口村</t>
  </si>
  <si>
    <t>硬化道路5276平方米，5cm沥青混凝土，每平方造价72元。补齐农村基础设施短板，方便群众生产生活，受益脱贫户、监测户56户</t>
  </si>
  <si>
    <t>车往镇东上村</t>
  </si>
  <si>
    <t>硬化道路8743平方米，15cm厚C25商砼路面，每平方造价91元。补齐农村基础设施短板，方便群众生产生活，受益脱贫户、监测户32户</t>
  </si>
  <si>
    <t>车往镇栗庄村</t>
  </si>
  <si>
    <t>硬化道路4868平方米，15cm厚C25商砼路面，15cm厚3：7灰土812平方米，每平方造价95元。补齐农村基础设施短板，方便群众生产生活，受益脱贫户、监测户25户</t>
  </si>
  <si>
    <t>车往镇南上村东村</t>
  </si>
  <si>
    <t>硬化道路2500平方米，15cm厚C25商砼路面，每平方造价91元。补齐农村基础设施短板，方便群众生产生活，受益脱贫户、监测户14户</t>
  </si>
  <si>
    <t>边马镇任庄村</t>
  </si>
  <si>
    <t>硬化道路2693平方米，15cm厚C25商砼路面，15cm3:7灰土垫层115平方米，每平方造价96元。补齐农村基础设施短板，方便群众生产生活，受益脱贫户、监测户24户</t>
  </si>
  <si>
    <t>大兴庄镇小辛庄村</t>
  </si>
  <si>
    <t>硬化道路1695平方米，15cm厚C25商砼路面620平方米，10cm厚C25混凝土1075平方米，每平方造价976元。补齐农村基础设施短板，方便群众生产生活，受益脱贫户、监测户15户</t>
  </si>
  <si>
    <t>大兴庄镇大西村</t>
  </si>
  <si>
    <t>硬化便道717.5平方米，10cm厚C25商砼路面，便道砖3695平方米每平方平均造价79元。补齐农村基础设施短板，方便群众生产生活，受益脱贫户、监测户29户</t>
  </si>
  <si>
    <t>硬化道路4115平方米，18cm水泥稳定层，井提升，5cm沥青混凝土面层，滑膜路沿石，每平方造价148元。补齐农村基础设施短板，方便群众生产生活，受益脱贫户、监测户13户</t>
  </si>
  <si>
    <t>双井镇后文义村</t>
  </si>
  <si>
    <t>硬化道路4959平方米，15cm厚C25商砼路面280平方米，5cm沥青混凝土面层4679平方米，每平方造价73元。补齐农村基础设施短板，方便群众生产生活，受益脱贫户、监测户17户</t>
  </si>
  <si>
    <t>张二庄镇东中烟村</t>
  </si>
  <si>
    <t>硬化道路2319平方米，15cm3:7灰土垫层，15cm厚C25商砼路面，每平方造价110元。补齐农村基础设施短板，方便群众生产生活，受益脱贫户、监测户17户</t>
  </si>
  <si>
    <t>张二庄镇张庄东村</t>
  </si>
  <si>
    <t>硬化道路4012平方米，15cm厚C25商砼路面，每平方造价91元。补齐农村基础设施短板，方便群众生产生活，受益脱贫户、监测户26户</t>
  </si>
  <si>
    <t>张二庄镇西普安村</t>
  </si>
  <si>
    <t>硬化道路3980平方米，15cm厚C25商砼路面，每平方造价91元。补齐农村基础设施短板，方便群众生产生活，受益脱贫户、监测户16户</t>
  </si>
  <si>
    <t>北皋镇六座楼村</t>
  </si>
  <si>
    <t>硬化道路1628平方米，15cm厚C25商砼路面，10cmC25商砼1628平方米，每平方平均造价79元。补齐农村基础设施短板，方便群众生产生活，受益脱贫户、监测户28户</t>
  </si>
  <si>
    <t>北皋镇后石岗村</t>
  </si>
  <si>
    <t>硬化道路3505平方米，5cm沥青混凝土面层，基层修补10cm200平方米，每平方平均造价77元。补齐农村基础设施短板，方便群众生产生活，受益脱贫户、监测户22户</t>
  </si>
  <si>
    <t>硬化道路2611平方米，15cm厚C25商砼路面，每平方造价91元。补齐农村基础设施短板，方便群众生产生活，受益脱贫户、监测户13户</t>
  </si>
  <si>
    <t>南双庙镇集西村</t>
  </si>
  <si>
    <t>硬化道路2088平方米，5cm沥青混凝土面层，每平方造价72元。补齐农村基础设施短板，方便群众生产生活，受益脱贫户、监测户25户</t>
  </si>
  <si>
    <t>南双庙镇河岸上村</t>
  </si>
  <si>
    <t>硬化道路4372平方米，15cm厚C25商砼路面，每平方造价91元。补齐农村基础设施短板，方便群众生产生活，受益脱贫户、监测户81户</t>
  </si>
  <si>
    <t>北台头乡小王庄村</t>
  </si>
  <si>
    <t>硬化道路6372平方米，5cm沥青混凝土面层，每平方造价73元。补齐农村基础设施短板，方便群众生产生活，受益脱贫户、监测户27户</t>
  </si>
  <si>
    <t>修建道路边沟1433米，每米造价111元。补齐农村基础设施短板，方便群众生产生活，受益脱贫户、监测户27户</t>
  </si>
  <si>
    <t>北台头乡尹甘固村</t>
  </si>
  <si>
    <t>修建道路边沟181米，每米造价386元。补齐农村基础设施短板，方便群众生产生活，受益脱贫户、监测户37户</t>
  </si>
  <si>
    <t>硬化道路4395平方米，原路面拆除，做18cm厚水稳，铺筑5cm厚沥青混凝土路面，每平方造价134元。补齐农村基础设施短板，方便群众生产生活，受益脱贫户、监测户37户</t>
  </si>
  <si>
    <t>回隆镇孔大汪村</t>
  </si>
  <si>
    <t>硬化道路2913平方米，15cm厚C25商砼路面，每平方造价91元。补齐农村基础设施短板，方便群众生产生活，受益脱贫户、监测户37户</t>
  </si>
  <si>
    <t>回隆镇崔小汪村</t>
  </si>
  <si>
    <t>安装路灯89盏，每盏造价1157元。补齐农村基础设施短板，方便群众生产生活，受益脱贫户、监测户61户</t>
  </si>
  <si>
    <t>街道办南关村</t>
  </si>
  <si>
    <t>硬化道路10400平方米，15cm厚C25商砼路面，每平方造价91元。补齐农村基础设施短板，方便群众生产生活，受益脱贫户、监测户4户</t>
  </si>
  <si>
    <t>沙口集镇六十町村</t>
  </si>
  <si>
    <t>硬化道路14970平方米，15cm厚C25商砼路面2930平方米，8cm厚C25水泥混凝土12040平方米，每平方平均造价64元。补齐农村基础设施短板，方便群众生产生活，受益脱贫户、监测户21户</t>
  </si>
  <si>
    <t>沙口集镇大斜街路桥建设项目</t>
  </si>
  <si>
    <t>沙口集镇大斜街</t>
  </si>
  <si>
    <t>硬化道路16241平方米，10cm柏油路面10000平方米，15cm水稳垫层，每平方造价150元，建设生产桥1座；15cm厚C25商砼路面6241平方米，每平方造价342元，补齐农村基础设施短板，方便群众生产生活，受益脱贫户、监测户62户</t>
  </si>
  <si>
    <t>冀财农〔2023〕14号
省级财政衔接资金
冀财农〔2022〕155号
省级财政衔接资金</t>
  </si>
  <si>
    <t>大兴庄镇侯高村</t>
  </si>
  <si>
    <t>硬化道路8070平方米，16cm4%水泥稳定层，16cm5%水泥稳定层铺筑+6cm中粒沥青+4cm细粒沥青，每平方造价270元。补齐农村基础设施短板，方便群众生产生活，受益脱贫户、监测户19户</t>
  </si>
  <si>
    <t>棘针寨镇侯庄村</t>
  </si>
  <si>
    <t>硬化道路2240平方米，铺筑5cm沥青混凝土面层，热熔标线。每平方造价85元。补齐农村基础设施短板，方便群众生产生活，受益脱贫户、监测户12户</t>
  </si>
  <si>
    <t>院堡镇磨庄村</t>
  </si>
  <si>
    <t>硬化道路2164平方米，15cm厚C25商砼路面，15cm3:7灰土垫层1200平方米，每平方造价113元。补齐农村基础设施短板，方便群众生产生活，受益脱贫户、监测户18户</t>
  </si>
  <si>
    <t>院堡镇中三东后村</t>
  </si>
  <si>
    <t>硬化道路2195平方米，原路面拆除外运，做15cm3:7灰土垫层，铺筑15cmc25商砼，每平方造价115元。补齐农村基础设施短板，方便群众生产生活，受益脱贫户、监测户24户</t>
  </si>
  <si>
    <t>双井镇姬照河村</t>
  </si>
  <si>
    <t>硬化道路2670平方米，5cm沥青混凝土面层，每平方造价75元。补齐农村基础设施短板，方便群众生产生活，受益脱贫户、监测户35户</t>
  </si>
  <si>
    <t>边马镇范骈村</t>
  </si>
  <si>
    <t>硬化道路1880平方米，15cm厚C25商砼路面，每平方造价100元。补齐农村基础设施短板，方便群众生产生活，受益脱贫户、监测户81户</t>
  </si>
  <si>
    <t>双井镇北照河村</t>
  </si>
  <si>
    <t>硬化道路1340平方米，15cm厚C25商砼路面，硬化道路2020平方米，15cm三七灰土基层18cm厚 C25混凝土面层，每平方平均造价95元。补齐农村基础设施短板，方便群众生产生活，受益脱贫户、监测户47户</t>
  </si>
  <si>
    <t>北台头乡南台头村</t>
  </si>
  <si>
    <t>硬化道路7416平方米，原混凝土路路面拆除外运，15cm厚C25商砼路面，每平方造价103元。补齐农村基础设施短板，方便群众生产生活，受益脱贫户、监测户81户</t>
  </si>
  <si>
    <t>前大磨乡赵枣林村</t>
  </si>
  <si>
    <t>硬化道路2540平方米，做15cm3:7灰土垫层，15cm厚C25商砼路面，每平方造价110元。补齐农村基础设施短板，方便群众生产生活，受益脱贫户、监测户66户</t>
  </si>
  <si>
    <t>修建排水沟242米，每平方造价120元。补齐农村基础设施短板，方便群众生产生活，受益脱贫户、监测户66户</t>
  </si>
  <si>
    <t>前大磨乡公议会村</t>
  </si>
  <si>
    <t>硬化道路8827平方米，15cm厚C25商砼路面4421平方米，5cm沥青路面4920平方米，每平方平均造价85元。补齐农村基础设施短板，方便群众生产生活，受益脱贫户、监测户122户</t>
  </si>
  <si>
    <t>车往镇小营村</t>
  </si>
  <si>
    <t>硬化道路2090.5平方米，原路面拆除外运后铺筑15cm厚C25商砼路面，每平方造价100元。补齐农村基础设施短板，方便群众生产生活，受益脱贫户、监测户136户</t>
  </si>
  <si>
    <t>修建排水沟479米，挖沟槽土方，下管，砌筑检查井及收水井，回填,路面恢复，每平方造价1085.6元。补齐农村基础设施短板，方便群众生产生活，受益脱贫户、监测户136户</t>
  </si>
  <si>
    <t>硬化道路7370平方米，原水泥路面拆除，做3:7灰土，15cm厚C25商砼路面，每平方造价120元。补齐农村基础设施短板，方便群众生产生活，受益脱贫户、监测户45户</t>
  </si>
  <si>
    <t>硬化道路10170平方米，15cm3:7灰土垫层15cm厚C25商砼路面5085平方米，5cm沥青混凝土面层5085平方米，10cm水泥混凝土便道5085平方米，每平方平均造价95元，建设污水管网2145米，雨水管网1539米每米造价1640元。补齐农村基础设施短板，方便群众生产生活，受益脱贫户、监测户25户</t>
  </si>
  <si>
    <t>双井镇李照河村</t>
  </si>
  <si>
    <t>硬化道路3452平方米，15cm厚C25商砼路面，每平方造价101元。补齐农村基础设施短板，方便群众生产生活，受益脱贫户、监测户46户</t>
  </si>
  <si>
    <t>大马村乡东八里村</t>
  </si>
  <si>
    <t>硬化道路4925平方米，15cm厚C25商砼路面2904平方米，5cm沥青混凝土面层2021平方米，每平方造价75元。补齐农村基础设施短板，方便群众生产生活，受益脱贫户、监测户13户</t>
  </si>
  <si>
    <t>修建雨水边沟579米，每米造价120元。补齐农村基础设施短板，方便群众生产生活，受益脱贫户、监测户13户</t>
  </si>
  <si>
    <t>硬化道路2833平方米，15cm厚C25商砼路面728平方米，c25商砼10cm便道2105平方米，每平方平均造价81元。补齐农村基础设施短板，方便群众生产生活，受益脱贫户、监测户9户</t>
  </si>
  <si>
    <t>边马镇朱村</t>
  </si>
  <si>
    <t>安装路灯120盏，每盏造价2850元。补齐农村基础设施短板，方便群众生产生活，受益脱贫户、监测户24户</t>
  </si>
  <si>
    <t>沙口集镇南沙口村</t>
  </si>
  <si>
    <t>硬化道路4164平方米，15cm厚C25商砼路面，15cm厚3:7灰土垫层，土方回填，每平方造价134元。补齐农村基础设施短板，方便群众生产生活，受益脱贫户、监测户32户</t>
  </si>
  <si>
    <t>沙口集镇李家口村</t>
  </si>
  <si>
    <t>硬化道路2401平方米，土方回填，路床整形，做15cm厚3：7灰土垫层，铺筑15cmC25混凝土面层。每平方造价126元。补齐农村基础设施短板，方便群众生产生活，受益脱贫户、监测户111户</t>
  </si>
  <si>
    <t>北皋镇西康町村</t>
  </si>
  <si>
    <t>硬化道路6591平方米，15cm厚C25商砼路面，每平方造价100元。补齐农村基础设施短板，方便群众生产生活，受益脱贫户、监测户11户</t>
  </si>
  <si>
    <t>泊口镇井西村</t>
  </si>
  <si>
    <t>硬化道路8145平方米，15cm厚C25商砼路面，每平方造价100元。补齐农村基础设施短板，方便群众生产生活，受益脱贫户、监测户28户</t>
  </si>
  <si>
    <t>整合资金合计</t>
  </si>
  <si>
    <t>开展农产品和手工业品产销对接费用</t>
  </si>
  <si>
    <t>偿还易地搬迁社区债券资金本金和利息（其中省级资金2990.39万元、县级资金4130万元）</t>
  </si>
  <si>
    <t>冀财农〔2022〕155号省级财政衔接资金</t>
  </si>
  <si>
    <t>财政局</t>
  </si>
  <si>
    <t>魏财预（2023）1号县级财政衔接资金</t>
  </si>
  <si>
    <t>非整合衔接资金合计</t>
  </si>
  <si>
    <t>附件3</t>
  </si>
  <si>
    <t>魏县2023年度统筹整合使用财政涉农资金项目计划清单 
（产业项目、脱贫村基础设施项目及其他项目）</t>
  </si>
  <si>
    <t>脱贫村</t>
  </si>
  <si>
    <t>加工流通项目</t>
  </si>
  <si>
    <t>加工及电商</t>
  </si>
  <si>
    <t>非贫困村</t>
  </si>
  <si>
    <t>加工项目</t>
  </si>
  <si>
    <t>种植业</t>
  </si>
  <si>
    <t>瑞博恩</t>
  </si>
  <si>
    <t>冷链物流</t>
  </si>
  <si>
    <t>冀财农〔2022〕136号424.58，冀财(2022)155号125.42</t>
  </si>
  <si>
    <t>生产项目</t>
  </si>
  <si>
    <t>种植养殖加工</t>
  </si>
  <si>
    <t>冀财农〔2023〕47号1255，冀财农〔2022〕155号2000</t>
  </si>
  <si>
    <t>农产品加工</t>
  </si>
  <si>
    <t>建设果蔬汁饮料生产线一条；梨酒、果酒生产线一条；秋梨膏生产线一条；洁净化车间一座。项目建成后产权归项目村集体所有，通过项目运营企业运营获得收益，年收益率6.5%，通过收益再分配带动52户脱贫户增收</t>
  </si>
  <si>
    <t>建设香菇酱洁净化车间2000平方米；香菇酱即食食品及香菇预制菜设备生产线一条；香菇酱设备生产线一条。项目建成后产权归项目村集体所有，通过项目运营企业运营获得收益，年收益率6.5%，通过收益再分配带动35户脱贫户增收。</t>
  </si>
  <si>
    <t>野胡拐乡、德政镇、沙口集镇、边马镇、牙里镇、张二庄镇、北台头乡</t>
  </si>
  <si>
    <t>冀财农〔2023〕47号2073，
冀财农〔2022〕155号282</t>
  </si>
  <si>
    <t>冀财农（2022）136号356.22
冀财农(2022)155号1017.25，邯财农(2023)7号276.53</t>
  </si>
  <si>
    <t>魏县2023年“一乡一业”东代固镇芍药示范园建设项目</t>
  </si>
  <si>
    <t>冀财农(2022)155号150，冀财资环〔2022〕91号94.22</t>
  </si>
  <si>
    <t>冀财农〔2022〕155号省级财政衔接资金
邯财农(2023)7号市级财政衔接资金</t>
  </si>
  <si>
    <t>冀财农〔2022〕155号57，邯财农(2023)7号5</t>
  </si>
  <si>
    <t>第一批两个全域</t>
  </si>
  <si>
    <t>冀财农(2022)155号34.08，魏财预（2023）1号13.23</t>
  </si>
  <si>
    <t>第一批农田道路硬化</t>
  </si>
  <si>
    <t>第一批项目</t>
  </si>
  <si>
    <t>对脱贫户（含防返贫监测户）家庭子女接受中等职业教育在读生进行补贴，每生每学年补贴3000元，计划补贴1900人。</t>
  </si>
  <si>
    <t>冀财农〔2022〕136号183.52，邯财农(2023)7号95.55</t>
  </si>
  <si>
    <t>对带动脱贫人口（含防返贫监测对象）稳定就业3个月以上的帮扶微工厂或新型经营主体，每带动1个脱贫劳动力，给予企业每人每年1000元的一次性奖补，计划补贴约50个经营主体</t>
  </si>
  <si>
    <t>冀财农〔2022〕136号349.08， 邯财农(2023)7号745.92</t>
  </si>
  <si>
    <t>冀财农〔2023〕14号500
冀财农〔2022〕155号50</t>
  </si>
  <si>
    <t>和美</t>
  </si>
  <si>
    <t>附件4</t>
  </si>
  <si>
    <t>魏县2023年度统筹整合使用财政涉农资金项目计划清单
（非贫困村基础设施项目）</t>
  </si>
  <si>
    <t>合计</t>
  </si>
  <si>
    <t>附件3：</t>
  </si>
  <si>
    <t>魏县2022年度统筹整合使用财政涉农资金项目计划清单</t>
  </si>
  <si>
    <t>上报已支出</t>
  </si>
  <si>
    <t>君乐宝乳业发展项目</t>
  </si>
  <si>
    <t>购置生产设施及设备，建设厂房等</t>
  </si>
  <si>
    <t>冀财农（2021）126号中央财政衔接资金</t>
  </si>
  <si>
    <t>魏县乡村振兴局</t>
  </si>
  <si>
    <t>下达</t>
  </si>
  <si>
    <t>不整合</t>
  </si>
  <si>
    <t>拟列入整合方案产业项目</t>
  </si>
  <si>
    <t>拟列入整合方案基础设施</t>
  </si>
  <si>
    <t>拟列入方案项目管理费</t>
  </si>
  <si>
    <t>产业比例</t>
  </si>
  <si>
    <t>中化农业机械种植现代化项目</t>
  </si>
  <si>
    <t>购置高温裹包机机械及设备等</t>
  </si>
  <si>
    <t>中央衔接资金</t>
  </si>
  <si>
    <t>梨花小镇产业发展项目</t>
  </si>
  <si>
    <t>5个特色小院建设</t>
  </si>
  <si>
    <t>省级衔接资金</t>
  </si>
  <si>
    <t>白沟产业园建设项目</t>
  </si>
  <si>
    <t>孵化基地建设项目</t>
  </si>
  <si>
    <t>边马镇任庄帮扶微工厂建设项目</t>
  </si>
  <si>
    <t>县级衔接资金</t>
  </si>
  <si>
    <t>东代固镇北张庄村微工厂设备购置项目</t>
  </si>
  <si>
    <t>市级衔接资金</t>
  </si>
  <si>
    <t>仕望集乡崔阁村微工厂设备购置项目</t>
  </si>
  <si>
    <t>中央农业发展资金</t>
  </si>
  <si>
    <t>魏城镇魏于村微工厂建设级设备购置项目</t>
  </si>
  <si>
    <t>南双庙镇河岸上村微工厂设备购置项目</t>
  </si>
  <si>
    <t>车往镇前仓口村微工厂设备购置项目</t>
  </si>
  <si>
    <t>牙里镇楼东村微工厂设备购置项目</t>
  </si>
  <si>
    <t>大马村乡二马村微工厂设备购置项目</t>
  </si>
  <si>
    <t>德政镇前小寨微工厂设备购置项目</t>
  </si>
  <si>
    <t>大辛庄乡庙东微工厂及设备</t>
  </si>
  <si>
    <t>支持蔬菜产业发展项目</t>
  </si>
  <si>
    <t>发展菜园阳台经济，建设蔬菜大棚及鱼菜共生配套项目等</t>
  </si>
  <si>
    <t>支持“一乡一业”“一村一品”产业项目</t>
  </si>
  <si>
    <t>双井镇李照河村懒人菇大棚建设项目</t>
  </si>
  <si>
    <t>车往镇申霖园区电商中心项目</t>
  </si>
  <si>
    <t>泊口镇坑塘经济发展及配套设施项目</t>
  </si>
  <si>
    <t>前大磨乡高标准农田机械设备购置项目</t>
  </si>
  <si>
    <t>院堡镇三家园区电商中心项目</t>
  </si>
  <si>
    <t>南双庙镇坑塘经济发展及配套设施项目</t>
  </si>
  <si>
    <t>沙口集贺祥社区桃花源旅游项目，主要购置观光车，建设小餐厅，建设旅游设施等</t>
  </si>
  <si>
    <t>支持梨乡水城乡村振兴示范片区项目</t>
  </si>
  <si>
    <t>文旅产业及配套设施建设</t>
  </si>
  <si>
    <t>冀财农（2021）126号中央财政衔接资金、冀财农（2021）143号省级财政衔接资金</t>
  </si>
  <si>
    <t>1079.21+6320.79</t>
  </si>
  <si>
    <t>用于项目前期方案编制、预算、审计结算、监理等项目费用支出</t>
  </si>
  <si>
    <t>对脱贫户和监测户小额贷款进行贴息</t>
  </si>
  <si>
    <t>冀财农（2021）143号省级财政衔接资金</t>
  </si>
  <si>
    <t>魏县全域硬化、亮化及环境整治项目</t>
  </si>
  <si>
    <t>冀财农（2021）126号中央财政衔接资金、冀财农（2021）143号省级财政衔接资金、魏财预（2022）1号县级财政衔接资金</t>
  </si>
  <si>
    <t>633.58+6579.94+2900</t>
  </si>
  <si>
    <t>中央支出633.58</t>
  </si>
  <si>
    <t>省级支出：4423.18</t>
  </si>
  <si>
    <t>修路项目</t>
  </si>
  <si>
    <t>双井镇永东村</t>
  </si>
  <si>
    <t>硬化道路7891平方米,15cm商砼路面</t>
  </si>
  <si>
    <t>邯财农[2022]8号市级财政衔接资金</t>
  </si>
  <si>
    <t>双井镇陈圈村</t>
  </si>
  <si>
    <t>硬化道路1760平方米,15cm商砼路面</t>
  </si>
  <si>
    <t>双井镇马郑圈村</t>
  </si>
  <si>
    <t>硬化道路1780平方米,15cm商砼路面</t>
  </si>
  <si>
    <t>硬化道路1880平方米,15cm商砼路面</t>
  </si>
  <si>
    <t>双井镇河南村村</t>
  </si>
  <si>
    <t>硬化道路5250平方米,15cm商砼路面</t>
  </si>
  <si>
    <t>硬化道路5000平方米,10cm商砼路面</t>
  </si>
  <si>
    <t>南双庙镇双北村</t>
  </si>
  <si>
    <t>南双庙镇双南村</t>
  </si>
  <si>
    <t>硬化道路7000平方米,15cm商砼路面</t>
  </si>
  <si>
    <t>边沟项目</t>
  </si>
  <si>
    <t>铺设边沟1400m</t>
  </si>
  <si>
    <t>食用菌大棚机械设备项目</t>
  </si>
  <si>
    <t>双井镇乡村振兴产业园区</t>
  </si>
  <si>
    <t>购置食用菌大棚配套设施一套</t>
  </si>
  <si>
    <t>帮扶微工厂</t>
  </si>
  <si>
    <t>边马镇西扬善村</t>
  </si>
  <si>
    <t>建设帮扶微工厂1座</t>
  </si>
  <si>
    <t>养殖圈舍设备</t>
  </si>
  <si>
    <t>大马村乡二马村</t>
  </si>
  <si>
    <t>购置养殖圈舍设备1套</t>
  </si>
  <si>
    <t>产业路及配套设施</t>
  </si>
  <si>
    <t>边马镇乡村振兴产业园区</t>
  </si>
  <si>
    <t>棚头及道路硬化11480平方米，蔬菜包装厂棚800平方米</t>
  </si>
  <si>
    <t>农业产业园建设项目</t>
  </si>
  <si>
    <t>现代农业园区</t>
  </si>
  <si>
    <t>农产品电商服务中心建设等</t>
  </si>
  <si>
    <t>冀财农（2021）134号中央农业生产发展资金、邯财农[2022]8号市级财政衔接资金</t>
  </si>
  <si>
    <t>魏县农业农村局</t>
  </si>
  <si>
    <t>405+174.74</t>
  </si>
  <si>
    <t>产业比例62.55</t>
  </si>
  <si>
    <t>支持梨产业种植业发展项目</t>
  </si>
  <si>
    <t>国药大健康、饮品经济、品牌提升、建设果汁厂及研发中心等</t>
  </si>
  <si>
    <t>冀财农（2022）16号省级财政衔接资金</t>
  </si>
  <si>
    <t>银耳产业园建设项目</t>
  </si>
  <si>
    <t>电商中心建设</t>
  </si>
  <si>
    <t>支持农业公园建设项目</t>
  </si>
  <si>
    <t>农业公园配套基础设施</t>
  </si>
  <si>
    <t>易地扶贫搬迁债券资金利息</t>
  </si>
  <si>
    <t>偿还易地扶贫搬迁债券资金利息</t>
  </si>
  <si>
    <t>脱贫户及监测对象公益性岗位补助项目</t>
  </si>
  <si>
    <t>每个公益性岗位每年补助3600元</t>
  </si>
  <si>
    <t>冀财农（2021）143号省级财政衔接资金、冀财农（2022）16号省级财政衔接资金</t>
  </si>
  <si>
    <t>57+760</t>
  </si>
  <si>
    <t>对脱贫户和监测户进行种植、养殖技能培训，对帮扶微工厂内的脱贫户和监测户进行加工业技能提升培训</t>
  </si>
  <si>
    <t>对大中专及职业教育学生每年补助3000元，每年分两次补助</t>
  </si>
  <si>
    <t>交通补贴</t>
  </si>
  <si>
    <t>对脱贫户和监测户跨省就业交通补贴</t>
  </si>
  <si>
    <t>帮扶微工厂生产和稳岗补贴</t>
  </si>
  <si>
    <t>对吸纳脱贫劳动力就业的经营主体给予适当生产补贴和稳岗补贴</t>
  </si>
  <si>
    <t>项目预决算及验收审计费</t>
  </si>
  <si>
    <t>魏财预（2022）1号县级财政衔接资金</t>
  </si>
  <si>
    <t>工程监理费</t>
  </si>
  <si>
    <t>债券资金利息</t>
  </si>
  <si>
    <t>以工代赈修路项目</t>
  </si>
  <si>
    <t>发改局</t>
  </si>
  <si>
    <t>未整合专项资金合计</t>
  </si>
  <si>
    <t>专项36269+整合405=总计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</si>
</sst>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000_ "/>
    <numFmt numFmtId="179" formatCode="0_ "/>
  </numFmts>
  <fonts count="50">
    <font>
      <sz val="11"/>
      <color theme="1"/>
      <name val="宋体"/>
      <charset val="134"/>
      <scheme val="minor"/>
    </font>
    <font>
      <sz val="10"/>
      <name val="仿宋"/>
      <charset val="134"/>
    </font>
    <font>
      <sz val="12"/>
      <name val="宋体"/>
      <charset val="134"/>
    </font>
    <font>
      <sz val="10"/>
      <name val="宋体"/>
      <charset val="134"/>
    </font>
    <font>
      <sz val="16"/>
      <name val="黑体"/>
      <charset val="134"/>
    </font>
    <font>
      <b/>
      <sz val="20"/>
      <name val="宋体"/>
      <charset val="134"/>
      <scheme val="minor"/>
    </font>
    <font>
      <b/>
      <sz val="20"/>
      <name val="仿宋"/>
      <charset val="134"/>
    </font>
    <font>
      <b/>
      <sz val="12"/>
      <name val="宋体"/>
      <charset val="134"/>
    </font>
    <font>
      <sz val="11"/>
      <name val="仿宋"/>
      <charset val="134"/>
    </font>
    <font>
      <sz val="10"/>
      <color rgb="FFFF0000"/>
      <name val="宋体"/>
      <charset val="134"/>
    </font>
    <font>
      <sz val="11"/>
      <color rgb="FFFF0000"/>
      <name val="仿宋"/>
      <charset val="134"/>
    </font>
    <font>
      <b/>
      <sz val="10"/>
      <name val="宋体"/>
      <charset val="134"/>
    </font>
    <font>
      <sz val="10"/>
      <color rgb="FFFF0000"/>
      <name val="仿宋"/>
      <charset val="134"/>
    </font>
    <font>
      <sz val="20"/>
      <name val="方正小标宋简体"/>
      <charset val="134"/>
    </font>
    <font>
      <sz val="9"/>
      <color theme="1"/>
      <name val="宋体"/>
      <charset val="134"/>
    </font>
    <font>
      <sz val="10"/>
      <color theme="0"/>
      <name val="仿宋"/>
      <charset val="134"/>
    </font>
    <font>
      <sz val="11"/>
      <color rgb="FFFF0000"/>
      <name val="宋体"/>
      <charset val="134"/>
      <scheme val="minor"/>
    </font>
    <font>
      <sz val="11"/>
      <color theme="1"/>
      <name val="仿宋"/>
      <charset val="134"/>
    </font>
    <font>
      <sz val="10"/>
      <color theme="0"/>
      <name val="宋体"/>
      <charset val="134"/>
      <scheme val="minor"/>
    </font>
    <font>
      <sz val="11"/>
      <color theme="0"/>
      <name val="宋体"/>
      <charset val="134"/>
      <scheme val="minor"/>
    </font>
    <font>
      <sz val="10"/>
      <color theme="0"/>
      <name val="宋体"/>
      <charset val="134"/>
    </font>
    <font>
      <sz val="11"/>
      <color theme="0"/>
      <name val="仿宋"/>
      <charset val="134"/>
    </font>
    <font>
      <sz val="10"/>
      <color theme="1"/>
      <name val="仿宋"/>
      <charset val="134"/>
    </font>
    <font>
      <sz val="12"/>
      <color theme="0"/>
      <name val="宋体"/>
      <charset val="134"/>
    </font>
    <font>
      <sz val="20"/>
      <color theme="0"/>
      <name val="方正小标宋简体"/>
      <charset val="134"/>
    </font>
    <font>
      <b/>
      <sz val="10"/>
      <color theme="0"/>
      <name val="宋体"/>
      <charset val="134"/>
    </font>
    <font>
      <sz val="11"/>
      <color indexed="8"/>
      <name val="宋体"/>
      <charset val="134"/>
      <scheme val="minor"/>
    </font>
    <font>
      <sz val="1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ahoma"/>
      <charset val="134"/>
    </font>
  </fonts>
  <fills count="3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5"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6" borderId="8" applyNumberFormat="0" applyAlignment="0" applyProtection="0">
      <alignment vertical="center"/>
    </xf>
    <xf numFmtId="0" fontId="38" fillId="7" borderId="9" applyNumberFormat="0" applyAlignment="0" applyProtection="0">
      <alignment vertical="center"/>
    </xf>
    <xf numFmtId="0" fontId="39" fillId="7" borderId="8" applyNumberFormat="0" applyAlignment="0" applyProtection="0">
      <alignment vertical="center"/>
    </xf>
    <xf numFmtId="0" fontId="40" fillId="8"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xf numFmtId="0" fontId="49" fillId="0" borderId="0">
      <alignment vertical="center"/>
    </xf>
    <xf numFmtId="0" fontId="0" fillId="0" borderId="0">
      <alignment vertical="center"/>
    </xf>
  </cellStyleXfs>
  <cellXfs count="17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left" vertical="center"/>
    </xf>
    <xf numFmtId="0" fontId="1"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76" fontId="3" fillId="4"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76" fontId="2" fillId="4"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 fillId="2" borderId="0" xfId="0" applyFont="1" applyFill="1" applyBorder="1" applyAlignment="1">
      <alignment horizontal="center" vertical="center"/>
    </xf>
    <xf numFmtId="178" fontId="3" fillId="4" borderId="1" xfId="0" applyNumberFormat="1" applyFont="1" applyFill="1" applyBorder="1" applyAlignment="1">
      <alignment horizontal="center" vertical="center" wrapText="1"/>
    </xf>
    <xf numFmtId="0" fontId="3" fillId="4" borderId="1" xfId="0" applyNumberFormat="1" applyFont="1" applyFill="1" applyBorder="1" applyAlignment="1" applyProtection="1">
      <alignment horizontal="center" vertical="center" wrapText="1"/>
    </xf>
    <xf numFmtId="178"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176" fontId="1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1" fillId="0" borderId="0" xfId="0" applyFont="1" applyFill="1" applyAlignment="1">
      <alignment horizontal="center" vertical="center" wrapText="1"/>
    </xf>
    <xf numFmtId="0" fontId="16" fillId="0" borderId="0" xfId="0" applyFont="1" applyFill="1">
      <alignment vertical="center"/>
    </xf>
    <xf numFmtId="0" fontId="15" fillId="0" borderId="0" xfId="0"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8" fillId="0" borderId="0" xfId="0" applyFont="1" applyFill="1" applyAlignment="1">
      <alignment horizontal="center" vertical="center" wrapText="1"/>
    </xf>
    <xf numFmtId="0" fontId="19" fillId="0" borderId="0" xfId="0" applyNumberFormat="1" applyFont="1" applyFill="1" applyAlignment="1">
      <alignment horizontal="center" vertical="center" wrapText="1"/>
    </xf>
    <xf numFmtId="0" fontId="20" fillId="0" borderId="0" xfId="0" applyFont="1" applyFill="1" applyBorder="1" applyAlignment="1">
      <alignment horizontal="center" vertical="center"/>
    </xf>
    <xf numFmtId="0" fontId="20" fillId="0" borderId="0"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0" xfId="0" applyFont="1" applyFill="1">
      <alignment vertical="center"/>
    </xf>
    <xf numFmtId="0" fontId="2"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0" xfId="0" applyFont="1" applyFill="1" applyAlignment="1">
      <alignment horizontal="center" vertical="center"/>
    </xf>
    <xf numFmtId="0" fontId="0" fillId="0" borderId="0" xfId="0" applyFill="1" applyAlignment="1">
      <alignment horizontal="center" vertical="center"/>
    </xf>
    <xf numFmtId="0" fontId="2" fillId="2" borderId="0" xfId="0" applyFont="1" applyFill="1" applyBorder="1" applyAlignment="1">
      <alignment horizontal="center" vertical="center"/>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0" borderId="1" xfId="0" applyFont="1" applyFill="1" applyBorder="1" applyAlignment="1">
      <alignment horizontal="justify" vertical="center"/>
    </xf>
    <xf numFmtId="179" fontId="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xf>
    <xf numFmtId="0" fontId="26" fillId="0" borderId="0" xfId="0" applyFont="1" applyFill="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vertical="center"/>
    </xf>
    <xf numFmtId="0" fontId="20" fillId="0" borderId="1" xfId="0" applyFont="1" applyFill="1" applyBorder="1" applyAlignment="1">
      <alignment vertical="center" wrapText="1"/>
    </xf>
    <xf numFmtId="0" fontId="3" fillId="0" borderId="0" xfId="0" applyFont="1" applyFill="1" applyAlignment="1">
      <alignment vertical="center"/>
    </xf>
    <xf numFmtId="0" fontId="20" fillId="0" borderId="0" xfId="0" applyFont="1" applyFill="1" applyBorder="1" applyAlignment="1">
      <alignment vertical="center" wrapText="1"/>
    </xf>
    <xf numFmtId="0" fontId="3" fillId="0" borderId="0" xfId="0" applyFont="1" applyFill="1" applyAlignment="1">
      <alignment vertical="center" wrapText="1"/>
    </xf>
    <xf numFmtId="0" fontId="20" fillId="0" borderId="0"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2" fillId="2" borderId="1" xfId="0"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27" fillId="2" borderId="0" xfId="0" applyNumberFormat="1" applyFont="1" applyFill="1" applyAlignment="1">
      <alignment horizontal="center" vertical="center" wrapText="1"/>
    </xf>
    <xf numFmtId="0" fontId="15" fillId="2" borderId="0" xfId="0" applyFont="1" applyFill="1" applyBorder="1" applyAlignment="1">
      <alignment horizontal="center" vertical="center" wrapText="1"/>
    </xf>
    <xf numFmtId="0" fontId="3" fillId="2" borderId="0" xfId="0" applyFont="1" applyFill="1" applyBorder="1" applyAlignment="1">
      <alignment vertical="center"/>
    </xf>
    <xf numFmtId="0"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lignment vertical="center"/>
    </xf>
    <xf numFmtId="0" fontId="19" fillId="0" borderId="0" xfId="0" applyFont="1" applyFill="1" applyBorder="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176" fontId="1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2" xfId="50"/>
    <cellStyle name="常规 3" xfId="51"/>
  </cellStyles>
  <tableStyles count="0" defaultTableStyle="TableStyleMedium2" defaultPivotStyle="PivotStyleLight16"/>
  <colors>
    <mruColors>
      <color rgb="00E72FC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T184"/>
  <sheetViews>
    <sheetView tabSelected="1" workbookViewId="0">
      <pane ySplit="3" topLeftCell="A4" activePane="bottomLeft" state="frozen"/>
      <selection/>
      <selection pane="bottomLeft" activeCell="A2" sqref="A2:K2"/>
    </sheetView>
  </sheetViews>
  <sheetFormatPr defaultColWidth="9" defaultRowHeight="26.1" customHeight="1"/>
  <cols>
    <col min="1" max="1" width="4.75" style="134" customWidth="1"/>
    <col min="2" max="2" width="12.125" style="140" customWidth="1"/>
    <col min="3" max="3" width="9.375" style="135" customWidth="1"/>
    <col min="4" max="4" width="16" style="134" customWidth="1"/>
    <col min="5" max="5" width="37.875" style="141" customWidth="1"/>
    <col min="6" max="6" width="14.125" style="134" customWidth="1"/>
    <col min="7" max="7" width="20.9666666666667" style="142" customWidth="1"/>
    <col min="8" max="8" width="13.05" style="143" customWidth="1"/>
    <col min="9" max="9" width="10.5" style="142" customWidth="1"/>
    <col min="10" max="10" width="13.125" style="142" customWidth="1"/>
    <col min="11" max="11" width="9.75" style="144" customWidth="1"/>
    <col min="12" max="175" width="10.125" style="134" customWidth="1"/>
    <col min="176" max="176" width="10.125" style="134"/>
    <col min="177" max="16384" width="9" style="134"/>
  </cols>
  <sheetData>
    <row r="1" s="134" customFormat="1" customHeight="1" spans="1:10">
      <c r="A1" s="145"/>
      <c r="B1" s="145"/>
      <c r="C1" s="145"/>
      <c r="E1" s="141"/>
      <c r="G1" s="142"/>
      <c r="H1" s="143"/>
      <c r="I1" s="166"/>
      <c r="J1" s="166"/>
    </row>
    <row r="2" s="134" customFormat="1" ht="60.95" customHeight="1" spans="1:11">
      <c r="A2" s="146" t="s">
        <v>0</v>
      </c>
      <c r="B2" s="146"/>
      <c r="C2" s="146"/>
      <c r="D2" s="146"/>
      <c r="E2" s="147"/>
      <c r="F2" s="146"/>
      <c r="G2" s="146"/>
      <c r="H2" s="148"/>
      <c r="I2" s="146"/>
      <c r="J2" s="146"/>
      <c r="K2" s="146"/>
    </row>
    <row r="3" s="135" customFormat="1" ht="71" customHeight="1" spans="1:11">
      <c r="A3" s="149" t="s">
        <v>1</v>
      </c>
      <c r="B3" s="149" t="s">
        <v>2</v>
      </c>
      <c r="C3" s="149" t="s">
        <v>3</v>
      </c>
      <c r="D3" s="149" t="s">
        <v>4</v>
      </c>
      <c r="E3" s="149" t="s">
        <v>5</v>
      </c>
      <c r="F3" s="149" t="s">
        <v>6</v>
      </c>
      <c r="G3" s="149" t="s">
        <v>7</v>
      </c>
      <c r="H3" s="150" t="s">
        <v>8</v>
      </c>
      <c r="I3" s="167" t="s">
        <v>9</v>
      </c>
      <c r="J3" s="167" t="s">
        <v>10</v>
      </c>
      <c r="K3" s="168" t="s">
        <v>11</v>
      </c>
    </row>
    <row r="4" s="136" customFormat="1" ht="79" customHeight="1" spans="1:11">
      <c r="A4" s="151">
        <v>1</v>
      </c>
      <c r="B4" s="151" t="s">
        <v>12</v>
      </c>
      <c r="C4" s="151" t="s">
        <v>13</v>
      </c>
      <c r="D4" s="151" t="s">
        <v>14</v>
      </c>
      <c r="E4" s="152" t="s">
        <v>15</v>
      </c>
      <c r="F4" s="153">
        <v>1000</v>
      </c>
      <c r="G4" s="151" t="s">
        <v>16</v>
      </c>
      <c r="H4" s="154">
        <v>45261</v>
      </c>
      <c r="I4" s="169" t="s">
        <v>17</v>
      </c>
      <c r="J4" s="169" t="s">
        <v>18</v>
      </c>
      <c r="K4" s="153"/>
    </row>
    <row r="5" s="136" customFormat="1" ht="90" customHeight="1" spans="1:11">
      <c r="A5" s="151">
        <v>2</v>
      </c>
      <c r="B5" s="151" t="s">
        <v>19</v>
      </c>
      <c r="C5" s="151" t="s">
        <v>13</v>
      </c>
      <c r="D5" s="151" t="s">
        <v>20</v>
      </c>
      <c r="E5" s="152" t="s">
        <v>21</v>
      </c>
      <c r="F5" s="153">
        <v>1000</v>
      </c>
      <c r="G5" s="151" t="s">
        <v>16</v>
      </c>
      <c r="H5" s="154">
        <v>45261</v>
      </c>
      <c r="I5" s="169" t="s">
        <v>17</v>
      </c>
      <c r="J5" s="169" t="s">
        <v>18</v>
      </c>
      <c r="K5" s="153"/>
    </row>
    <row r="6" s="136" customFormat="1" ht="94" customHeight="1" spans="1:11">
      <c r="A6" s="151">
        <v>3</v>
      </c>
      <c r="B6" s="151" t="s">
        <v>22</v>
      </c>
      <c r="C6" s="151" t="s">
        <v>13</v>
      </c>
      <c r="D6" s="151" t="s">
        <v>23</v>
      </c>
      <c r="E6" s="152" t="s">
        <v>24</v>
      </c>
      <c r="F6" s="151">
        <v>1000</v>
      </c>
      <c r="G6" s="151" t="s">
        <v>16</v>
      </c>
      <c r="H6" s="154">
        <v>45261</v>
      </c>
      <c r="I6" s="169" t="s">
        <v>17</v>
      </c>
      <c r="J6" s="169" t="s">
        <v>18</v>
      </c>
      <c r="K6" s="151"/>
    </row>
    <row r="7" s="136" customFormat="1" ht="94" customHeight="1" spans="1:11">
      <c r="A7" s="151">
        <v>4</v>
      </c>
      <c r="B7" s="151" t="s">
        <v>25</v>
      </c>
      <c r="C7" s="151" t="s">
        <v>13</v>
      </c>
      <c r="D7" s="151" t="s">
        <v>26</v>
      </c>
      <c r="E7" s="152" t="s">
        <v>27</v>
      </c>
      <c r="F7" s="151">
        <v>1000</v>
      </c>
      <c r="G7" s="151" t="s">
        <v>16</v>
      </c>
      <c r="H7" s="154">
        <v>45261</v>
      </c>
      <c r="I7" s="169" t="s">
        <v>17</v>
      </c>
      <c r="J7" s="169" t="s">
        <v>18</v>
      </c>
      <c r="K7" s="153"/>
    </row>
    <row r="8" s="136" customFormat="1" ht="124" customHeight="1" spans="1:11">
      <c r="A8" s="151">
        <v>5</v>
      </c>
      <c r="B8" s="151" t="s">
        <v>28</v>
      </c>
      <c r="C8" s="151" t="s">
        <v>13</v>
      </c>
      <c r="D8" s="151" t="s">
        <v>29</v>
      </c>
      <c r="E8" s="152" t="s">
        <v>30</v>
      </c>
      <c r="F8" s="153">
        <v>1350</v>
      </c>
      <c r="G8" s="151" t="s">
        <v>16</v>
      </c>
      <c r="H8" s="154">
        <v>45261</v>
      </c>
      <c r="I8" s="169" t="s">
        <v>17</v>
      </c>
      <c r="J8" s="169" t="s">
        <v>18</v>
      </c>
      <c r="K8" s="151"/>
    </row>
    <row r="9" s="136" customFormat="1" ht="104.1" customHeight="1" spans="1:11">
      <c r="A9" s="151">
        <v>6</v>
      </c>
      <c r="B9" s="151" t="s">
        <v>31</v>
      </c>
      <c r="C9" s="151" t="s">
        <v>13</v>
      </c>
      <c r="D9" s="151" t="s">
        <v>26</v>
      </c>
      <c r="E9" s="152" t="s">
        <v>32</v>
      </c>
      <c r="F9" s="153">
        <v>2550</v>
      </c>
      <c r="G9" s="151" t="s">
        <v>16</v>
      </c>
      <c r="H9" s="154">
        <v>45261</v>
      </c>
      <c r="I9" s="169" t="s">
        <v>17</v>
      </c>
      <c r="J9" s="169" t="s">
        <v>18</v>
      </c>
      <c r="K9" s="153"/>
    </row>
    <row r="10" s="136" customFormat="1" ht="97" customHeight="1" spans="1:11">
      <c r="A10" s="151">
        <v>7</v>
      </c>
      <c r="B10" s="151" t="s">
        <v>33</v>
      </c>
      <c r="C10" s="151" t="s">
        <v>13</v>
      </c>
      <c r="D10" s="151" t="s">
        <v>34</v>
      </c>
      <c r="E10" s="155" t="s">
        <v>35</v>
      </c>
      <c r="F10" s="153">
        <v>550</v>
      </c>
      <c r="G10" s="151" t="s">
        <v>36</v>
      </c>
      <c r="H10" s="154">
        <v>45261</v>
      </c>
      <c r="I10" s="169" t="s">
        <v>17</v>
      </c>
      <c r="J10" s="169" t="s">
        <v>18</v>
      </c>
      <c r="K10" s="153"/>
    </row>
    <row r="11" s="136" customFormat="1" ht="114" customHeight="1" spans="1:11">
      <c r="A11" s="151">
        <v>8</v>
      </c>
      <c r="B11" s="151" t="s">
        <v>37</v>
      </c>
      <c r="C11" s="151" t="s">
        <v>13</v>
      </c>
      <c r="D11" s="151" t="s">
        <v>38</v>
      </c>
      <c r="E11" s="152" t="s">
        <v>39</v>
      </c>
      <c r="F11" s="153">
        <v>1000</v>
      </c>
      <c r="G11" s="151" t="s">
        <v>16</v>
      </c>
      <c r="H11" s="154">
        <v>45261</v>
      </c>
      <c r="I11" s="169" t="s">
        <v>17</v>
      </c>
      <c r="J11" s="169" t="s">
        <v>18</v>
      </c>
      <c r="K11" s="153"/>
    </row>
    <row r="12" s="136" customFormat="1" ht="132.95" customHeight="1" spans="1:11">
      <c r="A12" s="151">
        <v>10</v>
      </c>
      <c r="B12" s="151" t="s">
        <v>40</v>
      </c>
      <c r="C12" s="151" t="s">
        <v>13</v>
      </c>
      <c r="D12" s="151" t="s">
        <v>41</v>
      </c>
      <c r="E12" s="152" t="s">
        <v>42</v>
      </c>
      <c r="F12" s="151">
        <v>3255</v>
      </c>
      <c r="G12" s="151" t="s">
        <v>43</v>
      </c>
      <c r="H12" s="154">
        <v>45261</v>
      </c>
      <c r="I12" s="169" t="s">
        <v>17</v>
      </c>
      <c r="J12" s="169" t="s">
        <v>18</v>
      </c>
      <c r="K12" s="153"/>
    </row>
    <row r="13" s="136" customFormat="1" ht="84" customHeight="1" spans="1:11">
      <c r="A13" s="151">
        <v>11</v>
      </c>
      <c r="B13" s="151" t="s">
        <v>44</v>
      </c>
      <c r="C13" s="151" t="s">
        <v>13</v>
      </c>
      <c r="D13" s="153" t="s">
        <v>26</v>
      </c>
      <c r="E13" s="152" t="s">
        <v>45</v>
      </c>
      <c r="F13" s="153">
        <v>2000</v>
      </c>
      <c r="G13" s="151" t="s">
        <v>46</v>
      </c>
      <c r="H13" s="154">
        <v>45261</v>
      </c>
      <c r="I13" s="169" t="s">
        <v>17</v>
      </c>
      <c r="J13" s="169" t="s">
        <v>18</v>
      </c>
      <c r="K13" s="153"/>
    </row>
    <row r="14" s="136" customFormat="1" ht="89.1" customHeight="1" spans="1:11">
      <c r="A14" s="151">
        <v>12</v>
      </c>
      <c r="B14" s="151" t="s">
        <v>47</v>
      </c>
      <c r="C14" s="151" t="s">
        <v>13</v>
      </c>
      <c r="D14" s="153" t="s">
        <v>26</v>
      </c>
      <c r="E14" s="152" t="s">
        <v>48</v>
      </c>
      <c r="F14" s="153">
        <v>1000</v>
      </c>
      <c r="G14" s="151" t="s">
        <v>46</v>
      </c>
      <c r="H14" s="154">
        <v>45261</v>
      </c>
      <c r="I14" s="169" t="s">
        <v>17</v>
      </c>
      <c r="J14" s="169" t="s">
        <v>18</v>
      </c>
      <c r="K14" s="153"/>
    </row>
    <row r="15" s="136" customFormat="1" ht="139" customHeight="1" spans="1:11">
      <c r="A15" s="151">
        <v>14</v>
      </c>
      <c r="B15" s="151" t="s">
        <v>49</v>
      </c>
      <c r="C15" s="151" t="s">
        <v>13</v>
      </c>
      <c r="D15" s="151" t="s">
        <v>50</v>
      </c>
      <c r="E15" s="155" t="s">
        <v>51</v>
      </c>
      <c r="F15" s="153">
        <v>2355</v>
      </c>
      <c r="G15" s="151" t="s">
        <v>52</v>
      </c>
      <c r="H15" s="154">
        <v>45261</v>
      </c>
      <c r="I15" s="169" t="s">
        <v>17</v>
      </c>
      <c r="J15" s="169" t="s">
        <v>18</v>
      </c>
      <c r="K15" s="153"/>
    </row>
    <row r="16" s="136" customFormat="1" ht="104" customHeight="1" spans="1:11">
      <c r="A16" s="151">
        <v>15</v>
      </c>
      <c r="B16" s="151" t="s">
        <v>53</v>
      </c>
      <c r="C16" s="151" t="s">
        <v>13</v>
      </c>
      <c r="D16" s="151" t="s">
        <v>54</v>
      </c>
      <c r="E16" s="152" t="s">
        <v>55</v>
      </c>
      <c r="F16" s="151">
        <v>1650</v>
      </c>
      <c r="G16" s="156" t="s">
        <v>56</v>
      </c>
      <c r="H16" s="154">
        <v>45261</v>
      </c>
      <c r="I16" s="169" t="s">
        <v>17</v>
      </c>
      <c r="J16" s="169" t="s">
        <v>18</v>
      </c>
      <c r="K16" s="151"/>
    </row>
    <row r="17" s="137" customFormat="1" ht="78" customHeight="1" spans="1:11">
      <c r="A17" s="157">
        <v>16</v>
      </c>
      <c r="B17" s="157" t="s">
        <v>57</v>
      </c>
      <c r="C17" s="157" t="s">
        <v>13</v>
      </c>
      <c r="D17" s="158" t="s">
        <v>58</v>
      </c>
      <c r="E17" s="159" t="s">
        <v>59</v>
      </c>
      <c r="F17" s="157">
        <v>244.22</v>
      </c>
      <c r="G17" s="157" t="s">
        <v>60</v>
      </c>
      <c r="H17" s="160">
        <v>45261</v>
      </c>
      <c r="I17" s="170" t="s">
        <v>61</v>
      </c>
      <c r="J17" s="169" t="s">
        <v>18</v>
      </c>
      <c r="K17" s="157"/>
    </row>
    <row r="18" s="138" customFormat="1" ht="78" customHeight="1" spans="1:11">
      <c r="A18" s="151">
        <v>17</v>
      </c>
      <c r="B18" s="151" t="s">
        <v>62</v>
      </c>
      <c r="C18" s="151" t="s">
        <v>13</v>
      </c>
      <c r="D18" s="153" t="s">
        <v>63</v>
      </c>
      <c r="E18" s="152" t="s">
        <v>64</v>
      </c>
      <c r="F18" s="151">
        <v>3150.27</v>
      </c>
      <c r="G18" s="151" t="s">
        <v>36</v>
      </c>
      <c r="H18" s="154">
        <v>45261</v>
      </c>
      <c r="I18" s="169" t="s">
        <v>17</v>
      </c>
      <c r="J18" s="169" t="s">
        <v>18</v>
      </c>
      <c r="K18" s="163"/>
    </row>
    <row r="19" s="138" customFormat="1" ht="58" customHeight="1" spans="1:11">
      <c r="A19" s="151">
        <v>17</v>
      </c>
      <c r="B19" s="151" t="s">
        <v>65</v>
      </c>
      <c r="C19" s="151" t="s">
        <v>13</v>
      </c>
      <c r="D19" s="151" t="s">
        <v>34</v>
      </c>
      <c r="E19" s="152" t="s">
        <v>66</v>
      </c>
      <c r="F19" s="151">
        <v>62</v>
      </c>
      <c r="G19" s="151" t="s">
        <v>67</v>
      </c>
      <c r="H19" s="154">
        <v>45261</v>
      </c>
      <c r="I19" s="169" t="s">
        <v>17</v>
      </c>
      <c r="J19" s="169" t="s">
        <v>18</v>
      </c>
      <c r="K19" s="151"/>
    </row>
    <row r="20" s="134" customFormat="1" ht="62.1" customHeight="1" spans="1:11">
      <c r="A20" s="151">
        <v>18</v>
      </c>
      <c r="B20" s="151" t="s">
        <v>68</v>
      </c>
      <c r="C20" s="151" t="s">
        <v>69</v>
      </c>
      <c r="D20" s="151" t="s">
        <v>70</v>
      </c>
      <c r="E20" s="161" t="s">
        <v>71</v>
      </c>
      <c r="F20" s="151">
        <v>84.64</v>
      </c>
      <c r="G20" s="151" t="s">
        <v>72</v>
      </c>
      <c r="H20" s="154">
        <v>45261</v>
      </c>
      <c r="I20" s="169" t="s">
        <v>17</v>
      </c>
      <c r="J20" s="169" t="s">
        <v>18</v>
      </c>
      <c r="K20" s="171"/>
    </row>
    <row r="21" s="134" customFormat="1" ht="62.1" customHeight="1" spans="1:11">
      <c r="A21" s="151">
        <v>19</v>
      </c>
      <c r="B21" s="151" t="s">
        <v>68</v>
      </c>
      <c r="C21" s="151" t="s">
        <v>69</v>
      </c>
      <c r="D21" s="151" t="s">
        <v>73</v>
      </c>
      <c r="E21" s="161" t="s">
        <v>74</v>
      </c>
      <c r="F21" s="151">
        <v>30.6</v>
      </c>
      <c r="G21" s="151" t="s">
        <v>72</v>
      </c>
      <c r="H21" s="154">
        <v>45261</v>
      </c>
      <c r="I21" s="169" t="s">
        <v>17</v>
      </c>
      <c r="J21" s="169" t="s">
        <v>18</v>
      </c>
      <c r="K21" s="171"/>
    </row>
    <row r="22" s="134" customFormat="1" ht="62.1" customHeight="1" spans="1:11">
      <c r="A22" s="151">
        <v>20</v>
      </c>
      <c r="B22" s="151" t="s">
        <v>68</v>
      </c>
      <c r="C22" s="151" t="s">
        <v>69</v>
      </c>
      <c r="D22" s="151" t="s">
        <v>75</v>
      </c>
      <c r="E22" s="161" t="s">
        <v>76</v>
      </c>
      <c r="F22" s="151">
        <v>17.69</v>
      </c>
      <c r="G22" s="151" t="s">
        <v>72</v>
      </c>
      <c r="H22" s="154">
        <v>45261</v>
      </c>
      <c r="I22" s="169" t="s">
        <v>17</v>
      </c>
      <c r="J22" s="169" t="s">
        <v>18</v>
      </c>
      <c r="K22" s="171"/>
    </row>
    <row r="23" s="134" customFormat="1" ht="62.1" customHeight="1" spans="1:11">
      <c r="A23" s="151">
        <v>21</v>
      </c>
      <c r="B23" s="151" t="s">
        <v>68</v>
      </c>
      <c r="C23" s="151" t="s">
        <v>69</v>
      </c>
      <c r="D23" s="151" t="s">
        <v>77</v>
      </c>
      <c r="E23" s="161" t="s">
        <v>78</v>
      </c>
      <c r="F23" s="151">
        <v>74.53</v>
      </c>
      <c r="G23" s="151" t="s">
        <v>72</v>
      </c>
      <c r="H23" s="154">
        <v>45261</v>
      </c>
      <c r="I23" s="169" t="s">
        <v>17</v>
      </c>
      <c r="J23" s="169" t="s">
        <v>18</v>
      </c>
      <c r="K23" s="171"/>
    </row>
    <row r="24" s="134" customFormat="1" ht="62.1" customHeight="1" spans="1:11">
      <c r="A24" s="151">
        <v>22</v>
      </c>
      <c r="B24" s="151" t="s">
        <v>68</v>
      </c>
      <c r="C24" s="151" t="s">
        <v>69</v>
      </c>
      <c r="D24" s="151" t="s">
        <v>79</v>
      </c>
      <c r="E24" s="161" t="s">
        <v>80</v>
      </c>
      <c r="F24" s="151">
        <v>16.36</v>
      </c>
      <c r="G24" s="151" t="s">
        <v>72</v>
      </c>
      <c r="H24" s="154">
        <v>45261</v>
      </c>
      <c r="I24" s="169" t="s">
        <v>17</v>
      </c>
      <c r="J24" s="169" t="s">
        <v>18</v>
      </c>
      <c r="K24" s="171"/>
    </row>
    <row r="25" s="134" customFormat="1" ht="62.1" customHeight="1" spans="1:11">
      <c r="A25" s="151">
        <v>23</v>
      </c>
      <c r="B25" s="151" t="s">
        <v>81</v>
      </c>
      <c r="C25" s="151" t="s">
        <v>69</v>
      </c>
      <c r="D25" s="151" t="s">
        <v>82</v>
      </c>
      <c r="E25" s="161" t="s">
        <v>83</v>
      </c>
      <c r="F25" s="162">
        <v>27.78</v>
      </c>
      <c r="G25" s="151" t="s">
        <v>72</v>
      </c>
      <c r="H25" s="154">
        <v>45261</v>
      </c>
      <c r="I25" s="169" t="s">
        <v>17</v>
      </c>
      <c r="J25" s="169" t="s">
        <v>18</v>
      </c>
      <c r="K25" s="171"/>
    </row>
    <row r="26" s="134" customFormat="1" ht="62.1" customHeight="1" spans="1:11">
      <c r="A26" s="151">
        <v>24</v>
      </c>
      <c r="B26" s="151" t="s">
        <v>68</v>
      </c>
      <c r="C26" s="151" t="s">
        <v>69</v>
      </c>
      <c r="D26" s="151" t="s">
        <v>84</v>
      </c>
      <c r="E26" s="161" t="s">
        <v>85</v>
      </c>
      <c r="F26" s="151">
        <v>35.17</v>
      </c>
      <c r="G26" s="151" t="s">
        <v>72</v>
      </c>
      <c r="H26" s="154">
        <v>45261</v>
      </c>
      <c r="I26" s="169" t="s">
        <v>17</v>
      </c>
      <c r="J26" s="169" t="s">
        <v>18</v>
      </c>
      <c r="K26" s="171"/>
    </row>
    <row r="27" s="134" customFormat="1" ht="62.1" customHeight="1" spans="1:11">
      <c r="A27" s="151">
        <v>25</v>
      </c>
      <c r="B27" s="151" t="s">
        <v>68</v>
      </c>
      <c r="C27" s="151" t="s">
        <v>69</v>
      </c>
      <c r="D27" s="151" t="s">
        <v>86</v>
      </c>
      <c r="E27" s="161" t="s">
        <v>87</v>
      </c>
      <c r="F27" s="151">
        <v>47.31</v>
      </c>
      <c r="G27" s="151" t="s">
        <v>88</v>
      </c>
      <c r="H27" s="154">
        <v>45261</v>
      </c>
      <c r="I27" s="169" t="s">
        <v>17</v>
      </c>
      <c r="J27" s="169" t="s">
        <v>18</v>
      </c>
      <c r="K27" s="171"/>
    </row>
    <row r="28" s="134" customFormat="1" ht="62.1" customHeight="1" spans="1:11">
      <c r="A28" s="151">
        <v>26</v>
      </c>
      <c r="B28" s="151" t="s">
        <v>68</v>
      </c>
      <c r="C28" s="151" t="s">
        <v>69</v>
      </c>
      <c r="D28" s="151" t="s">
        <v>89</v>
      </c>
      <c r="E28" s="161" t="s">
        <v>90</v>
      </c>
      <c r="F28" s="151">
        <v>13.89</v>
      </c>
      <c r="G28" s="151" t="s">
        <v>46</v>
      </c>
      <c r="H28" s="154">
        <v>45261</v>
      </c>
      <c r="I28" s="169" t="s">
        <v>17</v>
      </c>
      <c r="J28" s="169" t="s">
        <v>18</v>
      </c>
      <c r="K28" s="171"/>
    </row>
    <row r="29" s="134" customFormat="1" ht="62.1" customHeight="1" spans="1:11">
      <c r="A29" s="151">
        <v>27</v>
      </c>
      <c r="B29" s="151" t="s">
        <v>68</v>
      </c>
      <c r="C29" s="151" t="s">
        <v>69</v>
      </c>
      <c r="D29" s="151" t="s">
        <v>91</v>
      </c>
      <c r="E29" s="161" t="s">
        <v>92</v>
      </c>
      <c r="F29" s="151">
        <v>19.72</v>
      </c>
      <c r="G29" s="151" t="s">
        <v>46</v>
      </c>
      <c r="H29" s="154">
        <v>45261</v>
      </c>
      <c r="I29" s="169" t="s">
        <v>17</v>
      </c>
      <c r="J29" s="169" t="s">
        <v>18</v>
      </c>
      <c r="K29" s="171"/>
    </row>
    <row r="30" s="134" customFormat="1" ht="62.1" customHeight="1" spans="1:11">
      <c r="A30" s="151">
        <v>28</v>
      </c>
      <c r="B30" s="151" t="s">
        <v>68</v>
      </c>
      <c r="C30" s="151" t="s">
        <v>69</v>
      </c>
      <c r="D30" s="151" t="s">
        <v>93</v>
      </c>
      <c r="E30" s="161" t="s">
        <v>94</v>
      </c>
      <c r="F30" s="151">
        <v>15.78</v>
      </c>
      <c r="G30" s="151" t="s">
        <v>46</v>
      </c>
      <c r="H30" s="154">
        <v>45261</v>
      </c>
      <c r="I30" s="169" t="s">
        <v>17</v>
      </c>
      <c r="J30" s="169" t="s">
        <v>18</v>
      </c>
      <c r="K30" s="171"/>
    </row>
    <row r="31" s="134" customFormat="1" ht="62.1" customHeight="1" spans="1:11">
      <c r="A31" s="151">
        <v>29</v>
      </c>
      <c r="B31" s="151" t="s">
        <v>68</v>
      </c>
      <c r="C31" s="151" t="s">
        <v>69</v>
      </c>
      <c r="D31" s="151" t="s">
        <v>95</v>
      </c>
      <c r="E31" s="161" t="s">
        <v>96</v>
      </c>
      <c r="F31" s="151">
        <v>51.51</v>
      </c>
      <c r="G31" s="151" t="s">
        <v>46</v>
      </c>
      <c r="H31" s="154">
        <v>45261</v>
      </c>
      <c r="I31" s="169" t="s">
        <v>17</v>
      </c>
      <c r="J31" s="169" t="s">
        <v>18</v>
      </c>
      <c r="K31" s="171"/>
    </row>
    <row r="32" s="134" customFormat="1" ht="62.1" customHeight="1" spans="1:11">
      <c r="A32" s="151">
        <v>30</v>
      </c>
      <c r="B32" s="151" t="s">
        <v>68</v>
      </c>
      <c r="C32" s="151" t="s">
        <v>69</v>
      </c>
      <c r="D32" s="151" t="s">
        <v>97</v>
      </c>
      <c r="E32" s="161" t="s">
        <v>98</v>
      </c>
      <c r="F32" s="151">
        <v>70.54</v>
      </c>
      <c r="G32" s="151" t="s">
        <v>46</v>
      </c>
      <c r="H32" s="154">
        <v>45261</v>
      </c>
      <c r="I32" s="169" t="s">
        <v>17</v>
      </c>
      <c r="J32" s="169" t="s">
        <v>18</v>
      </c>
      <c r="K32" s="171"/>
    </row>
    <row r="33" s="134" customFormat="1" ht="62.1" customHeight="1" spans="1:11">
      <c r="A33" s="151">
        <v>31</v>
      </c>
      <c r="B33" s="151" t="s">
        <v>81</v>
      </c>
      <c r="C33" s="151" t="s">
        <v>69</v>
      </c>
      <c r="D33" s="151" t="s">
        <v>97</v>
      </c>
      <c r="E33" s="161" t="s">
        <v>99</v>
      </c>
      <c r="F33" s="151">
        <v>22</v>
      </c>
      <c r="G33" s="151" t="s">
        <v>46</v>
      </c>
      <c r="H33" s="154">
        <v>45261</v>
      </c>
      <c r="I33" s="169" t="s">
        <v>17</v>
      </c>
      <c r="J33" s="169" t="s">
        <v>18</v>
      </c>
      <c r="K33" s="171"/>
    </row>
    <row r="34" s="134" customFormat="1" ht="62.1" customHeight="1" spans="1:11">
      <c r="A34" s="151">
        <v>32</v>
      </c>
      <c r="B34" s="151" t="s">
        <v>100</v>
      </c>
      <c r="C34" s="151" t="s">
        <v>69</v>
      </c>
      <c r="D34" s="151" t="s">
        <v>97</v>
      </c>
      <c r="E34" s="161" t="s">
        <v>101</v>
      </c>
      <c r="F34" s="151">
        <v>1.9</v>
      </c>
      <c r="G34" s="151" t="s">
        <v>46</v>
      </c>
      <c r="H34" s="154">
        <v>45261</v>
      </c>
      <c r="I34" s="169" t="s">
        <v>17</v>
      </c>
      <c r="J34" s="169" t="s">
        <v>18</v>
      </c>
      <c r="K34" s="171"/>
    </row>
    <row r="35" s="134" customFormat="1" ht="62.1" customHeight="1" spans="1:11">
      <c r="A35" s="151">
        <v>33</v>
      </c>
      <c r="B35" s="151" t="s">
        <v>68</v>
      </c>
      <c r="C35" s="151" t="s">
        <v>69</v>
      </c>
      <c r="D35" s="151" t="s">
        <v>102</v>
      </c>
      <c r="E35" s="161" t="s">
        <v>103</v>
      </c>
      <c r="F35" s="151">
        <v>31.38</v>
      </c>
      <c r="G35" s="151" t="s">
        <v>46</v>
      </c>
      <c r="H35" s="154">
        <v>45261</v>
      </c>
      <c r="I35" s="169" t="s">
        <v>17</v>
      </c>
      <c r="J35" s="169" t="s">
        <v>18</v>
      </c>
      <c r="K35" s="171"/>
    </row>
    <row r="36" s="134" customFormat="1" ht="62.1" customHeight="1" spans="1:11">
      <c r="A36" s="151">
        <v>34</v>
      </c>
      <c r="B36" s="151" t="s">
        <v>68</v>
      </c>
      <c r="C36" s="151" t="s">
        <v>69</v>
      </c>
      <c r="D36" s="151" t="s">
        <v>104</v>
      </c>
      <c r="E36" s="161" t="s">
        <v>105</v>
      </c>
      <c r="F36" s="151">
        <v>24.04</v>
      </c>
      <c r="G36" s="151" t="s">
        <v>46</v>
      </c>
      <c r="H36" s="154">
        <v>45261</v>
      </c>
      <c r="I36" s="169" t="s">
        <v>17</v>
      </c>
      <c r="J36" s="169" t="s">
        <v>18</v>
      </c>
      <c r="K36" s="171"/>
    </row>
    <row r="37" s="134" customFormat="1" ht="62.1" customHeight="1" spans="1:11">
      <c r="A37" s="151">
        <v>35</v>
      </c>
      <c r="B37" s="151" t="s">
        <v>68</v>
      </c>
      <c r="C37" s="151" t="s">
        <v>69</v>
      </c>
      <c r="D37" s="151" t="s">
        <v>106</v>
      </c>
      <c r="E37" s="161" t="s">
        <v>107</v>
      </c>
      <c r="F37" s="151">
        <v>38.58</v>
      </c>
      <c r="G37" s="151" t="s">
        <v>46</v>
      </c>
      <c r="H37" s="154">
        <v>45261</v>
      </c>
      <c r="I37" s="169" t="s">
        <v>17</v>
      </c>
      <c r="J37" s="169" t="s">
        <v>18</v>
      </c>
      <c r="K37" s="171"/>
    </row>
    <row r="38" s="134" customFormat="1" ht="62.1" customHeight="1" spans="1:11">
      <c r="A38" s="151">
        <v>36</v>
      </c>
      <c r="B38" s="151" t="s">
        <v>68</v>
      </c>
      <c r="C38" s="151" t="s">
        <v>69</v>
      </c>
      <c r="D38" s="151" t="s">
        <v>108</v>
      </c>
      <c r="E38" s="161" t="s">
        <v>109</v>
      </c>
      <c r="F38" s="151">
        <v>50.64</v>
      </c>
      <c r="G38" s="151" t="s">
        <v>46</v>
      </c>
      <c r="H38" s="154">
        <v>45261</v>
      </c>
      <c r="I38" s="169" t="s">
        <v>17</v>
      </c>
      <c r="J38" s="169" t="s">
        <v>18</v>
      </c>
      <c r="K38" s="171"/>
    </row>
    <row r="39" s="134" customFormat="1" ht="62.1" customHeight="1" spans="1:11">
      <c r="A39" s="151">
        <v>37</v>
      </c>
      <c r="B39" s="151" t="s">
        <v>68</v>
      </c>
      <c r="C39" s="151" t="s">
        <v>69</v>
      </c>
      <c r="D39" s="151" t="s">
        <v>110</v>
      </c>
      <c r="E39" s="161" t="s">
        <v>111</v>
      </c>
      <c r="F39" s="151">
        <v>96.45</v>
      </c>
      <c r="G39" s="151" t="s">
        <v>46</v>
      </c>
      <c r="H39" s="154">
        <v>45261</v>
      </c>
      <c r="I39" s="169" t="s">
        <v>17</v>
      </c>
      <c r="J39" s="169" t="s">
        <v>18</v>
      </c>
      <c r="K39" s="171"/>
    </row>
    <row r="40" s="134" customFormat="1" ht="62.1" customHeight="1" spans="1:11">
      <c r="A40" s="151">
        <v>38</v>
      </c>
      <c r="B40" s="151" t="s">
        <v>68</v>
      </c>
      <c r="C40" s="151" t="s">
        <v>69</v>
      </c>
      <c r="D40" s="151" t="s">
        <v>112</v>
      </c>
      <c r="E40" s="161" t="s">
        <v>113</v>
      </c>
      <c r="F40" s="151">
        <v>48.61</v>
      </c>
      <c r="G40" s="151" t="s">
        <v>46</v>
      </c>
      <c r="H40" s="154">
        <v>45261</v>
      </c>
      <c r="I40" s="169" t="s">
        <v>17</v>
      </c>
      <c r="J40" s="169" t="s">
        <v>18</v>
      </c>
      <c r="K40" s="171"/>
    </row>
    <row r="41" s="134" customFormat="1" ht="62.1" customHeight="1" spans="1:11">
      <c r="A41" s="151">
        <v>39</v>
      </c>
      <c r="B41" s="151" t="s">
        <v>68</v>
      </c>
      <c r="C41" s="151" t="s">
        <v>69</v>
      </c>
      <c r="D41" s="151" t="s">
        <v>114</v>
      </c>
      <c r="E41" s="161" t="s">
        <v>115</v>
      </c>
      <c r="F41" s="151">
        <v>30.06</v>
      </c>
      <c r="G41" s="151" t="s">
        <v>46</v>
      </c>
      <c r="H41" s="154">
        <v>45261</v>
      </c>
      <c r="I41" s="169" t="s">
        <v>17</v>
      </c>
      <c r="J41" s="169" t="s">
        <v>18</v>
      </c>
      <c r="K41" s="171"/>
    </row>
    <row r="42" s="134" customFormat="1" ht="62.1" customHeight="1" spans="1:11">
      <c r="A42" s="151">
        <v>40</v>
      </c>
      <c r="B42" s="151" t="s">
        <v>68</v>
      </c>
      <c r="C42" s="151" t="s">
        <v>69</v>
      </c>
      <c r="D42" s="151" t="s">
        <v>116</v>
      </c>
      <c r="E42" s="161" t="s">
        <v>117</v>
      </c>
      <c r="F42" s="151">
        <v>50.06</v>
      </c>
      <c r="G42" s="151" t="s">
        <v>46</v>
      </c>
      <c r="H42" s="154">
        <v>45261</v>
      </c>
      <c r="I42" s="169" t="s">
        <v>17</v>
      </c>
      <c r="J42" s="169" t="s">
        <v>18</v>
      </c>
      <c r="K42" s="171"/>
    </row>
    <row r="43" s="134" customFormat="1" ht="62.1" customHeight="1" spans="1:11">
      <c r="A43" s="151">
        <v>41</v>
      </c>
      <c r="B43" s="151" t="s">
        <v>68</v>
      </c>
      <c r="C43" s="151" t="s">
        <v>69</v>
      </c>
      <c r="D43" s="151" t="s">
        <v>118</v>
      </c>
      <c r="E43" s="161" t="s">
        <v>119</v>
      </c>
      <c r="F43" s="151">
        <v>55.71</v>
      </c>
      <c r="G43" s="151" t="s">
        <v>46</v>
      </c>
      <c r="H43" s="154">
        <v>45261</v>
      </c>
      <c r="I43" s="169" t="s">
        <v>17</v>
      </c>
      <c r="J43" s="169" t="s">
        <v>18</v>
      </c>
      <c r="K43" s="171"/>
    </row>
    <row r="44" s="134" customFormat="1" ht="62.1" customHeight="1" spans="1:11">
      <c r="A44" s="151">
        <v>42</v>
      </c>
      <c r="B44" s="151" t="s">
        <v>68</v>
      </c>
      <c r="C44" s="151" t="s">
        <v>69</v>
      </c>
      <c r="D44" s="151" t="s">
        <v>120</v>
      </c>
      <c r="E44" s="161" t="s">
        <v>121</v>
      </c>
      <c r="F44" s="151">
        <v>60.63</v>
      </c>
      <c r="G44" s="151" t="s">
        <v>46</v>
      </c>
      <c r="H44" s="154">
        <v>45261</v>
      </c>
      <c r="I44" s="169" t="s">
        <v>17</v>
      </c>
      <c r="J44" s="169" t="s">
        <v>18</v>
      </c>
      <c r="K44" s="171"/>
    </row>
    <row r="45" s="134" customFormat="1" ht="62.1" customHeight="1" spans="1:11">
      <c r="A45" s="151">
        <v>43</v>
      </c>
      <c r="B45" s="151" t="s">
        <v>122</v>
      </c>
      <c r="C45" s="151" t="s">
        <v>69</v>
      </c>
      <c r="D45" s="151" t="s">
        <v>123</v>
      </c>
      <c r="E45" s="152" t="s">
        <v>124</v>
      </c>
      <c r="F45" s="151">
        <v>50.08</v>
      </c>
      <c r="G45" s="163" t="s">
        <v>46</v>
      </c>
      <c r="H45" s="154">
        <v>45261</v>
      </c>
      <c r="I45" s="169" t="s">
        <v>17</v>
      </c>
      <c r="J45" s="169" t="s">
        <v>18</v>
      </c>
      <c r="K45" s="151"/>
    </row>
    <row r="46" s="134" customFormat="1" ht="62.1" customHeight="1" spans="1:11">
      <c r="A46" s="151">
        <v>44</v>
      </c>
      <c r="B46" s="151" t="s">
        <v>122</v>
      </c>
      <c r="C46" s="151" t="s">
        <v>69</v>
      </c>
      <c r="D46" s="151" t="s">
        <v>125</v>
      </c>
      <c r="E46" s="152" t="s">
        <v>126</v>
      </c>
      <c r="F46" s="151">
        <v>55.86</v>
      </c>
      <c r="G46" s="163" t="s">
        <v>46</v>
      </c>
      <c r="H46" s="154">
        <v>45261</v>
      </c>
      <c r="I46" s="169" t="s">
        <v>17</v>
      </c>
      <c r="J46" s="169" t="s">
        <v>18</v>
      </c>
      <c r="K46" s="151"/>
    </row>
    <row r="47" s="134" customFormat="1" ht="62.1" customHeight="1" spans="1:11">
      <c r="A47" s="151">
        <v>45</v>
      </c>
      <c r="B47" s="151" t="s">
        <v>122</v>
      </c>
      <c r="C47" s="151" t="s">
        <v>69</v>
      </c>
      <c r="D47" s="151" t="s">
        <v>127</v>
      </c>
      <c r="E47" s="152" t="s">
        <v>128</v>
      </c>
      <c r="F47" s="164">
        <v>42.44</v>
      </c>
      <c r="G47" s="163" t="s">
        <v>46</v>
      </c>
      <c r="H47" s="154">
        <v>45261</v>
      </c>
      <c r="I47" s="169" t="s">
        <v>17</v>
      </c>
      <c r="J47" s="169" t="s">
        <v>18</v>
      </c>
      <c r="K47" s="151"/>
    </row>
    <row r="48" s="134" customFormat="1" ht="62.1" customHeight="1" spans="1:11">
      <c r="A48" s="151">
        <v>46</v>
      </c>
      <c r="B48" s="151" t="s">
        <v>122</v>
      </c>
      <c r="C48" s="151" t="s">
        <v>69</v>
      </c>
      <c r="D48" s="151" t="s">
        <v>129</v>
      </c>
      <c r="E48" s="152" t="s">
        <v>130</v>
      </c>
      <c r="F48" s="164">
        <v>35.74</v>
      </c>
      <c r="G48" s="163" t="s">
        <v>46</v>
      </c>
      <c r="H48" s="154">
        <v>45261</v>
      </c>
      <c r="I48" s="169" t="s">
        <v>17</v>
      </c>
      <c r="J48" s="169" t="s">
        <v>18</v>
      </c>
      <c r="K48" s="151"/>
    </row>
    <row r="49" s="134" customFormat="1" ht="62.1" customHeight="1" spans="1:11">
      <c r="A49" s="151">
        <v>47</v>
      </c>
      <c r="B49" s="151" t="s">
        <v>122</v>
      </c>
      <c r="C49" s="151" t="s">
        <v>69</v>
      </c>
      <c r="D49" s="151" t="s">
        <v>131</v>
      </c>
      <c r="E49" s="152" t="s">
        <v>132</v>
      </c>
      <c r="F49" s="164">
        <v>28.93</v>
      </c>
      <c r="G49" s="163" t="s">
        <v>46</v>
      </c>
      <c r="H49" s="154">
        <v>45261</v>
      </c>
      <c r="I49" s="169" t="s">
        <v>17</v>
      </c>
      <c r="J49" s="169" t="s">
        <v>18</v>
      </c>
      <c r="K49" s="151"/>
    </row>
    <row r="50" s="134" customFormat="1" ht="62.1" customHeight="1" spans="1:11">
      <c r="A50" s="151">
        <v>48</v>
      </c>
      <c r="B50" s="151" t="s">
        <v>122</v>
      </c>
      <c r="C50" s="151" t="s">
        <v>69</v>
      </c>
      <c r="D50" s="151" t="s">
        <v>133</v>
      </c>
      <c r="E50" s="152" t="s">
        <v>134</v>
      </c>
      <c r="F50" s="151">
        <v>20.46</v>
      </c>
      <c r="G50" s="163" t="s">
        <v>46</v>
      </c>
      <c r="H50" s="154">
        <v>45261</v>
      </c>
      <c r="I50" s="169" t="s">
        <v>17</v>
      </c>
      <c r="J50" s="169" t="s">
        <v>18</v>
      </c>
      <c r="K50" s="151"/>
    </row>
    <row r="51" s="134" customFormat="1" ht="62.1" customHeight="1" spans="1:11">
      <c r="A51" s="151">
        <v>49</v>
      </c>
      <c r="B51" s="151" t="s">
        <v>122</v>
      </c>
      <c r="C51" s="151" t="s">
        <v>69</v>
      </c>
      <c r="D51" s="151" t="s">
        <v>95</v>
      </c>
      <c r="E51" s="152" t="s">
        <v>135</v>
      </c>
      <c r="F51" s="151">
        <v>22.32</v>
      </c>
      <c r="G51" s="163" t="s">
        <v>46</v>
      </c>
      <c r="H51" s="154">
        <v>45261</v>
      </c>
      <c r="I51" s="169" t="s">
        <v>17</v>
      </c>
      <c r="J51" s="169" t="s">
        <v>18</v>
      </c>
      <c r="K51" s="151"/>
    </row>
    <row r="52" s="134" customFormat="1" ht="62.1" customHeight="1" spans="1:11">
      <c r="A52" s="151">
        <v>50</v>
      </c>
      <c r="B52" s="151" t="s">
        <v>122</v>
      </c>
      <c r="C52" s="151" t="s">
        <v>69</v>
      </c>
      <c r="D52" s="151" t="s">
        <v>136</v>
      </c>
      <c r="E52" s="152" t="s">
        <v>137</v>
      </c>
      <c r="F52" s="165">
        <v>11.06</v>
      </c>
      <c r="G52" s="163" t="s">
        <v>46</v>
      </c>
      <c r="H52" s="154">
        <v>45261</v>
      </c>
      <c r="I52" s="169" t="s">
        <v>17</v>
      </c>
      <c r="J52" s="169" t="s">
        <v>18</v>
      </c>
      <c r="K52" s="151"/>
    </row>
    <row r="53" s="134" customFormat="1" ht="62.1" customHeight="1" spans="1:11">
      <c r="A53" s="151">
        <v>51</v>
      </c>
      <c r="B53" s="151" t="s">
        <v>122</v>
      </c>
      <c r="C53" s="151" t="s">
        <v>69</v>
      </c>
      <c r="D53" s="151" t="s">
        <v>138</v>
      </c>
      <c r="E53" s="152" t="s">
        <v>139</v>
      </c>
      <c r="F53" s="151">
        <v>18.5</v>
      </c>
      <c r="G53" s="163" t="s">
        <v>46</v>
      </c>
      <c r="H53" s="154">
        <v>45261</v>
      </c>
      <c r="I53" s="169" t="s">
        <v>17</v>
      </c>
      <c r="J53" s="169" t="s">
        <v>18</v>
      </c>
      <c r="K53" s="151"/>
    </row>
    <row r="54" s="134" customFormat="1" ht="62.1" customHeight="1" spans="1:11">
      <c r="A54" s="151">
        <v>52</v>
      </c>
      <c r="B54" s="151" t="s">
        <v>122</v>
      </c>
      <c r="C54" s="151" t="s">
        <v>69</v>
      </c>
      <c r="D54" s="151" t="s">
        <v>140</v>
      </c>
      <c r="E54" s="152" t="s">
        <v>141</v>
      </c>
      <c r="F54" s="151">
        <v>28.97</v>
      </c>
      <c r="G54" s="163" t="s">
        <v>46</v>
      </c>
      <c r="H54" s="154">
        <v>45261</v>
      </c>
      <c r="I54" s="169" t="s">
        <v>17</v>
      </c>
      <c r="J54" s="169" t="s">
        <v>18</v>
      </c>
      <c r="K54" s="151"/>
    </row>
    <row r="55" s="134" customFormat="1" ht="62.1" customHeight="1" spans="1:11">
      <c r="A55" s="151">
        <v>53</v>
      </c>
      <c r="B55" s="151" t="s">
        <v>122</v>
      </c>
      <c r="C55" s="151" t="s">
        <v>69</v>
      </c>
      <c r="D55" s="151" t="s">
        <v>142</v>
      </c>
      <c r="E55" s="152" t="s">
        <v>143</v>
      </c>
      <c r="F55" s="151">
        <v>34.91</v>
      </c>
      <c r="G55" s="163" t="s">
        <v>46</v>
      </c>
      <c r="H55" s="154">
        <v>45261</v>
      </c>
      <c r="I55" s="169" t="s">
        <v>17</v>
      </c>
      <c r="J55" s="169" t="s">
        <v>18</v>
      </c>
      <c r="K55" s="151"/>
    </row>
    <row r="56" s="134" customFormat="1" ht="62.1" customHeight="1" spans="1:11">
      <c r="A56" s="151">
        <v>54</v>
      </c>
      <c r="B56" s="151" t="s">
        <v>122</v>
      </c>
      <c r="C56" s="151" t="s">
        <v>69</v>
      </c>
      <c r="D56" s="151" t="s">
        <v>144</v>
      </c>
      <c r="E56" s="152" t="s">
        <v>145</v>
      </c>
      <c r="F56" s="151">
        <v>7.3</v>
      </c>
      <c r="G56" s="163" t="s">
        <v>46</v>
      </c>
      <c r="H56" s="154">
        <v>45261</v>
      </c>
      <c r="I56" s="169" t="s">
        <v>17</v>
      </c>
      <c r="J56" s="169" t="s">
        <v>18</v>
      </c>
      <c r="K56" s="151"/>
    </row>
    <row r="57" s="134" customFormat="1" ht="62.1" customHeight="1" spans="1:11">
      <c r="A57" s="151">
        <v>55</v>
      </c>
      <c r="B57" s="151" t="s">
        <v>122</v>
      </c>
      <c r="C57" s="151" t="s">
        <v>69</v>
      </c>
      <c r="D57" s="151" t="s">
        <v>146</v>
      </c>
      <c r="E57" s="152" t="s">
        <v>147</v>
      </c>
      <c r="F57" s="151">
        <v>15.85</v>
      </c>
      <c r="G57" s="163" t="s">
        <v>46</v>
      </c>
      <c r="H57" s="154">
        <v>45261</v>
      </c>
      <c r="I57" s="169" t="s">
        <v>17</v>
      </c>
      <c r="J57" s="169" t="s">
        <v>18</v>
      </c>
      <c r="K57" s="151"/>
    </row>
    <row r="58" s="134" customFormat="1" ht="62.1" customHeight="1" spans="1:11">
      <c r="A58" s="151">
        <v>56</v>
      </c>
      <c r="B58" s="151" t="s">
        <v>122</v>
      </c>
      <c r="C58" s="151" t="s">
        <v>69</v>
      </c>
      <c r="D58" s="151" t="s">
        <v>110</v>
      </c>
      <c r="E58" s="152" t="s">
        <v>148</v>
      </c>
      <c r="F58" s="151">
        <v>71.55</v>
      </c>
      <c r="G58" s="163" t="s">
        <v>46</v>
      </c>
      <c r="H58" s="154">
        <v>45261</v>
      </c>
      <c r="I58" s="169" t="s">
        <v>17</v>
      </c>
      <c r="J58" s="169" t="s">
        <v>18</v>
      </c>
      <c r="K58" s="151"/>
    </row>
    <row r="59" s="134" customFormat="1" ht="62.1" customHeight="1" spans="1:11">
      <c r="A59" s="151">
        <v>57</v>
      </c>
      <c r="B59" s="151" t="s">
        <v>122</v>
      </c>
      <c r="C59" s="151" t="s">
        <v>69</v>
      </c>
      <c r="D59" s="151" t="s">
        <v>149</v>
      </c>
      <c r="E59" s="152" t="s">
        <v>150</v>
      </c>
      <c r="F59" s="151">
        <v>18.3</v>
      </c>
      <c r="G59" s="163" t="s">
        <v>46</v>
      </c>
      <c r="H59" s="154">
        <v>45261</v>
      </c>
      <c r="I59" s="169" t="s">
        <v>17</v>
      </c>
      <c r="J59" s="169" t="s">
        <v>18</v>
      </c>
      <c r="K59" s="151"/>
    </row>
    <row r="60" s="134" customFormat="1" ht="62.1" customHeight="1" spans="1:11">
      <c r="A60" s="151">
        <v>58</v>
      </c>
      <c r="B60" s="151" t="s">
        <v>122</v>
      </c>
      <c r="C60" s="151" t="s">
        <v>69</v>
      </c>
      <c r="D60" s="151" t="s">
        <v>151</v>
      </c>
      <c r="E60" s="152" t="s">
        <v>152</v>
      </c>
      <c r="F60" s="151">
        <v>49.76</v>
      </c>
      <c r="G60" s="163" t="s">
        <v>46</v>
      </c>
      <c r="H60" s="154">
        <v>45261</v>
      </c>
      <c r="I60" s="169" t="s">
        <v>17</v>
      </c>
      <c r="J60" s="169" t="s">
        <v>18</v>
      </c>
      <c r="K60" s="151"/>
    </row>
    <row r="61" s="134" customFormat="1" ht="62.1" customHeight="1" spans="1:11">
      <c r="A61" s="151">
        <v>59</v>
      </c>
      <c r="B61" s="151" t="s">
        <v>122</v>
      </c>
      <c r="C61" s="151" t="s">
        <v>69</v>
      </c>
      <c r="D61" s="151" t="s">
        <v>153</v>
      </c>
      <c r="E61" s="152" t="s">
        <v>154</v>
      </c>
      <c r="F61" s="151">
        <v>53.51</v>
      </c>
      <c r="G61" s="163" t="s">
        <v>46</v>
      </c>
      <c r="H61" s="154">
        <v>45261</v>
      </c>
      <c r="I61" s="169" t="s">
        <v>17</v>
      </c>
      <c r="J61" s="169" t="s">
        <v>18</v>
      </c>
      <c r="K61" s="151"/>
    </row>
    <row r="62" s="134" customFormat="1" ht="62.1" customHeight="1" spans="1:11">
      <c r="A62" s="151">
        <v>60</v>
      </c>
      <c r="B62" s="151" t="s">
        <v>122</v>
      </c>
      <c r="C62" s="151" t="s">
        <v>69</v>
      </c>
      <c r="D62" s="151" t="s">
        <v>70</v>
      </c>
      <c r="E62" s="152" t="s">
        <v>155</v>
      </c>
      <c r="F62" s="151">
        <v>12.33</v>
      </c>
      <c r="G62" s="163" t="s">
        <v>46</v>
      </c>
      <c r="H62" s="154">
        <v>45261</v>
      </c>
      <c r="I62" s="169" t="s">
        <v>17</v>
      </c>
      <c r="J62" s="169" t="s">
        <v>18</v>
      </c>
      <c r="K62" s="151"/>
    </row>
    <row r="63" s="134" customFormat="1" ht="62.1" customHeight="1" spans="1:11">
      <c r="A63" s="151">
        <v>61</v>
      </c>
      <c r="B63" s="151" t="s">
        <v>122</v>
      </c>
      <c r="C63" s="151" t="s">
        <v>69</v>
      </c>
      <c r="D63" s="151" t="s">
        <v>75</v>
      </c>
      <c r="E63" s="152" t="s">
        <v>156</v>
      </c>
      <c r="F63" s="151">
        <v>19.25</v>
      </c>
      <c r="G63" s="163" t="s">
        <v>46</v>
      </c>
      <c r="H63" s="154">
        <v>45261</v>
      </c>
      <c r="I63" s="169" t="s">
        <v>17</v>
      </c>
      <c r="J63" s="169" t="s">
        <v>18</v>
      </c>
      <c r="K63" s="151"/>
    </row>
    <row r="64" s="134" customFormat="1" ht="62.1" customHeight="1" spans="1:11">
      <c r="A64" s="151">
        <v>62</v>
      </c>
      <c r="B64" s="151" t="s">
        <v>122</v>
      </c>
      <c r="C64" s="151" t="s">
        <v>69</v>
      </c>
      <c r="D64" s="151" t="s">
        <v>73</v>
      </c>
      <c r="E64" s="152" t="s">
        <v>157</v>
      </c>
      <c r="F64" s="151">
        <v>28.92</v>
      </c>
      <c r="G64" s="163" t="s">
        <v>46</v>
      </c>
      <c r="H64" s="154">
        <v>45261</v>
      </c>
      <c r="I64" s="169" t="s">
        <v>17</v>
      </c>
      <c r="J64" s="169" t="s">
        <v>18</v>
      </c>
      <c r="K64" s="151"/>
    </row>
    <row r="65" s="134" customFormat="1" ht="62.1" customHeight="1" spans="1:11">
      <c r="A65" s="151">
        <v>63</v>
      </c>
      <c r="B65" s="151" t="s">
        <v>122</v>
      </c>
      <c r="C65" s="151" t="s">
        <v>69</v>
      </c>
      <c r="D65" s="151" t="s">
        <v>158</v>
      </c>
      <c r="E65" s="152" t="s">
        <v>159</v>
      </c>
      <c r="F65" s="151">
        <v>59.43</v>
      </c>
      <c r="G65" s="163" t="s">
        <v>46</v>
      </c>
      <c r="H65" s="154">
        <v>45261</v>
      </c>
      <c r="I65" s="169" t="s">
        <v>17</v>
      </c>
      <c r="J65" s="169" t="s">
        <v>18</v>
      </c>
      <c r="K65" s="151"/>
    </row>
    <row r="66" s="134" customFormat="1" ht="62.1" customHeight="1" spans="1:11">
      <c r="A66" s="151">
        <v>64</v>
      </c>
      <c r="B66" s="151" t="s">
        <v>122</v>
      </c>
      <c r="C66" s="151" t="s">
        <v>69</v>
      </c>
      <c r="D66" s="151" t="s">
        <v>160</v>
      </c>
      <c r="E66" s="152" t="s">
        <v>161</v>
      </c>
      <c r="F66" s="151">
        <v>45.11</v>
      </c>
      <c r="G66" s="163" t="s">
        <v>46</v>
      </c>
      <c r="H66" s="154">
        <v>45261</v>
      </c>
      <c r="I66" s="169" t="s">
        <v>17</v>
      </c>
      <c r="J66" s="169" t="s">
        <v>18</v>
      </c>
      <c r="K66" s="151"/>
    </row>
    <row r="67" s="139" customFormat="1" ht="50.1" customHeight="1" spans="1:176">
      <c r="A67" s="157">
        <v>80</v>
      </c>
      <c r="B67" s="157" t="s">
        <v>68</v>
      </c>
      <c r="C67" s="157" t="s">
        <v>69</v>
      </c>
      <c r="D67" s="157" t="s">
        <v>162</v>
      </c>
      <c r="E67" s="159" t="s">
        <v>163</v>
      </c>
      <c r="F67" s="157">
        <v>55.1</v>
      </c>
      <c r="G67" s="157" t="s">
        <v>164</v>
      </c>
      <c r="H67" s="160">
        <v>45261</v>
      </c>
      <c r="I67" s="170" t="s">
        <v>17</v>
      </c>
      <c r="J67" s="169" t="s">
        <v>18</v>
      </c>
      <c r="K67" s="157"/>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c r="EC67" s="172"/>
      <c r="ED67" s="172"/>
      <c r="EE67" s="172"/>
      <c r="EF67" s="172"/>
      <c r="EG67" s="172"/>
      <c r="EH67" s="172"/>
      <c r="EI67" s="172"/>
      <c r="EJ67" s="172"/>
      <c r="EK67" s="172"/>
      <c r="EL67" s="172"/>
      <c r="EM67" s="172"/>
      <c r="EN67" s="172"/>
      <c r="EO67" s="172"/>
      <c r="EP67" s="172"/>
      <c r="EQ67" s="172"/>
      <c r="ER67" s="172"/>
      <c r="ES67" s="172"/>
      <c r="ET67" s="172"/>
      <c r="EU67" s="172"/>
      <c r="EV67" s="172"/>
      <c r="EW67" s="172"/>
      <c r="EX67" s="172"/>
      <c r="EY67" s="172"/>
      <c r="EZ67" s="172"/>
      <c r="FA67" s="172"/>
      <c r="FB67" s="172"/>
      <c r="FC67" s="172"/>
      <c r="FD67" s="172"/>
      <c r="FE67" s="172"/>
      <c r="FF67" s="172"/>
      <c r="FG67" s="172"/>
      <c r="FH67" s="172"/>
      <c r="FI67" s="172"/>
      <c r="FJ67" s="172"/>
      <c r="FK67" s="172"/>
      <c r="FL67" s="172"/>
      <c r="FM67" s="172"/>
      <c r="FN67" s="172"/>
      <c r="FO67" s="172"/>
      <c r="FP67" s="172"/>
      <c r="FQ67" s="172"/>
      <c r="FR67" s="172"/>
      <c r="FS67" s="172"/>
      <c r="FT67" s="172"/>
    </row>
    <row r="68" s="134" customFormat="1" ht="108" spans="1:11">
      <c r="A68" s="151">
        <v>81</v>
      </c>
      <c r="B68" s="151" t="s">
        <v>165</v>
      </c>
      <c r="C68" s="151" t="s">
        <v>69</v>
      </c>
      <c r="D68" s="151" t="s">
        <v>166</v>
      </c>
      <c r="E68" s="152" t="s">
        <v>167</v>
      </c>
      <c r="F68" s="151">
        <v>1000</v>
      </c>
      <c r="G68" s="163" t="s">
        <v>46</v>
      </c>
      <c r="H68" s="154">
        <v>45261</v>
      </c>
      <c r="I68" s="169" t="s">
        <v>17</v>
      </c>
      <c r="J68" s="169" t="s">
        <v>18</v>
      </c>
      <c r="K68" s="151"/>
    </row>
    <row r="69" s="134" customFormat="1" ht="62.1" customHeight="1" spans="1:11">
      <c r="A69" s="151">
        <v>85</v>
      </c>
      <c r="B69" s="151" t="s">
        <v>168</v>
      </c>
      <c r="C69" s="151" t="s">
        <v>169</v>
      </c>
      <c r="D69" s="151" t="s">
        <v>34</v>
      </c>
      <c r="E69" s="152" t="s">
        <v>170</v>
      </c>
      <c r="F69" s="151">
        <v>260</v>
      </c>
      <c r="G69" s="151" t="s">
        <v>171</v>
      </c>
      <c r="H69" s="154">
        <v>45261</v>
      </c>
      <c r="I69" s="169" t="s">
        <v>17</v>
      </c>
      <c r="J69" s="169" t="s">
        <v>18</v>
      </c>
      <c r="K69" s="151"/>
    </row>
    <row r="70" s="134" customFormat="1" ht="62.1" customHeight="1" spans="1:11">
      <c r="A70" s="151">
        <v>86</v>
      </c>
      <c r="B70" s="151" t="s">
        <v>172</v>
      </c>
      <c r="C70" s="151" t="s">
        <v>173</v>
      </c>
      <c r="D70" s="151" t="s">
        <v>34</v>
      </c>
      <c r="E70" s="152" t="s">
        <v>174</v>
      </c>
      <c r="F70" s="151">
        <v>570</v>
      </c>
      <c r="G70" s="151" t="s">
        <v>171</v>
      </c>
      <c r="H70" s="154">
        <v>45261</v>
      </c>
      <c r="I70" s="169" t="s">
        <v>17</v>
      </c>
      <c r="J70" s="169" t="s">
        <v>18</v>
      </c>
      <c r="K70" s="151"/>
    </row>
    <row r="71" s="134" customFormat="1" ht="62.1" customHeight="1" spans="1:11">
      <c r="A71" s="151">
        <v>87</v>
      </c>
      <c r="B71" s="151" t="s">
        <v>175</v>
      </c>
      <c r="C71" s="151" t="s">
        <v>169</v>
      </c>
      <c r="D71" s="151" t="s">
        <v>34</v>
      </c>
      <c r="E71" s="152" t="s">
        <v>176</v>
      </c>
      <c r="F71" s="151">
        <v>279.07</v>
      </c>
      <c r="G71" s="151" t="s">
        <v>177</v>
      </c>
      <c r="H71" s="154">
        <v>45261</v>
      </c>
      <c r="I71" s="169" t="s">
        <v>17</v>
      </c>
      <c r="J71" s="169" t="s">
        <v>18</v>
      </c>
      <c r="K71" s="151"/>
    </row>
    <row r="72" s="134" customFormat="1" ht="62.1" customHeight="1" spans="1:11">
      <c r="A72" s="151">
        <v>88</v>
      </c>
      <c r="B72" s="151" t="s">
        <v>178</v>
      </c>
      <c r="C72" s="151" t="s">
        <v>169</v>
      </c>
      <c r="D72" s="151" t="s">
        <v>34</v>
      </c>
      <c r="E72" s="152" t="s">
        <v>179</v>
      </c>
      <c r="F72" s="151">
        <v>205</v>
      </c>
      <c r="G72" s="151" t="s">
        <v>180</v>
      </c>
      <c r="H72" s="154">
        <v>45261</v>
      </c>
      <c r="I72" s="169" t="s">
        <v>17</v>
      </c>
      <c r="J72" s="169" t="s">
        <v>18</v>
      </c>
      <c r="K72" s="153"/>
    </row>
    <row r="73" s="134" customFormat="1" ht="62.1" customHeight="1" spans="1:11">
      <c r="A73" s="151">
        <v>89</v>
      </c>
      <c r="B73" s="151" t="s">
        <v>181</v>
      </c>
      <c r="C73" s="151" t="s">
        <v>169</v>
      </c>
      <c r="D73" s="151" t="s">
        <v>34</v>
      </c>
      <c r="E73" s="152" t="s">
        <v>182</v>
      </c>
      <c r="F73" s="151">
        <v>1095</v>
      </c>
      <c r="G73" s="151" t="s">
        <v>177</v>
      </c>
      <c r="H73" s="154">
        <v>45261</v>
      </c>
      <c r="I73" s="169" t="s">
        <v>17</v>
      </c>
      <c r="J73" s="169" t="s">
        <v>18</v>
      </c>
      <c r="K73" s="173"/>
    </row>
    <row r="74" s="134" customFormat="1" ht="62.1" customHeight="1" spans="1:11">
      <c r="A74" s="151">
        <v>90</v>
      </c>
      <c r="B74" s="151" t="s">
        <v>183</v>
      </c>
      <c r="C74" s="151" t="s">
        <v>173</v>
      </c>
      <c r="D74" s="151"/>
      <c r="E74" s="152" t="s">
        <v>184</v>
      </c>
      <c r="F74" s="151">
        <v>146.6</v>
      </c>
      <c r="G74" s="163" t="s">
        <v>16</v>
      </c>
      <c r="H74" s="154">
        <v>45261</v>
      </c>
      <c r="I74" s="169" t="s">
        <v>17</v>
      </c>
      <c r="J74" s="169" t="s">
        <v>18</v>
      </c>
      <c r="K74" s="153"/>
    </row>
    <row r="75" s="134" customFormat="1" ht="62.1" customHeight="1" spans="1:11">
      <c r="A75" s="151">
        <v>1</v>
      </c>
      <c r="B75" s="151" t="s">
        <v>122</v>
      </c>
      <c r="C75" s="151" t="s">
        <v>69</v>
      </c>
      <c r="D75" s="153" t="s">
        <v>185</v>
      </c>
      <c r="E75" s="161" t="s">
        <v>186</v>
      </c>
      <c r="F75" s="151">
        <v>32.48</v>
      </c>
      <c r="G75" s="151" t="s">
        <v>46</v>
      </c>
      <c r="H75" s="154">
        <v>45261</v>
      </c>
      <c r="I75" s="169" t="s">
        <v>17</v>
      </c>
      <c r="J75" s="169" t="s">
        <v>18</v>
      </c>
      <c r="K75" s="151"/>
    </row>
    <row r="76" s="134" customFormat="1" ht="62.1" customHeight="1" spans="1:11">
      <c r="A76" s="151">
        <v>2</v>
      </c>
      <c r="B76" s="151" t="s">
        <v>122</v>
      </c>
      <c r="C76" s="151" t="s">
        <v>69</v>
      </c>
      <c r="D76" s="151" t="s">
        <v>187</v>
      </c>
      <c r="E76" s="161" t="s">
        <v>188</v>
      </c>
      <c r="F76" s="151">
        <v>185.42</v>
      </c>
      <c r="G76" s="151" t="s">
        <v>46</v>
      </c>
      <c r="H76" s="154">
        <v>45261</v>
      </c>
      <c r="I76" s="169" t="s">
        <v>17</v>
      </c>
      <c r="J76" s="169" t="s">
        <v>18</v>
      </c>
      <c r="K76" s="151"/>
    </row>
    <row r="77" s="134" customFormat="1" ht="62.1" customHeight="1" spans="1:11">
      <c r="A77" s="151">
        <v>3</v>
      </c>
      <c r="B77" s="151" t="s">
        <v>122</v>
      </c>
      <c r="C77" s="151" t="s">
        <v>69</v>
      </c>
      <c r="D77" s="151" t="s">
        <v>189</v>
      </c>
      <c r="E77" s="161" t="s">
        <v>190</v>
      </c>
      <c r="F77" s="151">
        <v>12.45</v>
      </c>
      <c r="G77" s="151" t="s">
        <v>46</v>
      </c>
      <c r="H77" s="154">
        <v>45261</v>
      </c>
      <c r="I77" s="169" t="s">
        <v>17</v>
      </c>
      <c r="J77" s="169" t="s">
        <v>18</v>
      </c>
      <c r="K77" s="151"/>
    </row>
    <row r="78" s="134" customFormat="1" ht="62.1" customHeight="1" spans="1:11">
      <c r="A78" s="151">
        <v>4</v>
      </c>
      <c r="B78" s="151" t="s">
        <v>122</v>
      </c>
      <c r="C78" s="151" t="s">
        <v>69</v>
      </c>
      <c r="D78" s="151" t="s">
        <v>191</v>
      </c>
      <c r="E78" s="161" t="s">
        <v>192</v>
      </c>
      <c r="F78" s="151">
        <v>48.92</v>
      </c>
      <c r="G78" s="151" t="s">
        <v>46</v>
      </c>
      <c r="H78" s="154">
        <v>45261</v>
      </c>
      <c r="I78" s="169" t="s">
        <v>17</v>
      </c>
      <c r="J78" s="169" t="s">
        <v>18</v>
      </c>
      <c r="K78" s="151"/>
    </row>
    <row r="79" s="134" customFormat="1" ht="62.1" customHeight="1" spans="1:11">
      <c r="A79" s="151">
        <v>5</v>
      </c>
      <c r="B79" s="151" t="s">
        <v>122</v>
      </c>
      <c r="C79" s="151" t="s">
        <v>69</v>
      </c>
      <c r="D79" s="151" t="s">
        <v>193</v>
      </c>
      <c r="E79" s="161" t="s">
        <v>194</v>
      </c>
      <c r="F79" s="151">
        <v>108.67</v>
      </c>
      <c r="G79" s="151" t="s">
        <v>46</v>
      </c>
      <c r="H79" s="154">
        <v>45261</v>
      </c>
      <c r="I79" s="169" t="s">
        <v>17</v>
      </c>
      <c r="J79" s="169" t="s">
        <v>18</v>
      </c>
      <c r="K79" s="151"/>
    </row>
    <row r="80" s="134" customFormat="1" ht="62.1" customHeight="1" spans="1:11">
      <c r="A80" s="151">
        <v>6</v>
      </c>
      <c r="B80" s="151" t="s">
        <v>122</v>
      </c>
      <c r="C80" s="151" t="s">
        <v>69</v>
      </c>
      <c r="D80" s="151" t="s">
        <v>195</v>
      </c>
      <c r="E80" s="161" t="s">
        <v>196</v>
      </c>
      <c r="F80" s="151">
        <v>229.89</v>
      </c>
      <c r="G80" s="151" t="s">
        <v>46</v>
      </c>
      <c r="H80" s="154">
        <v>45261</v>
      </c>
      <c r="I80" s="169" t="s">
        <v>17</v>
      </c>
      <c r="J80" s="169" t="s">
        <v>18</v>
      </c>
      <c r="K80" s="151"/>
    </row>
    <row r="81" s="134" customFormat="1" ht="62.1" customHeight="1" spans="1:11">
      <c r="A81" s="151">
        <v>7</v>
      </c>
      <c r="B81" s="151" t="s">
        <v>122</v>
      </c>
      <c r="C81" s="151" t="s">
        <v>69</v>
      </c>
      <c r="D81" s="151" t="s">
        <v>197</v>
      </c>
      <c r="E81" s="161" t="s">
        <v>198</v>
      </c>
      <c r="F81" s="151">
        <v>89.01</v>
      </c>
      <c r="G81" s="151" t="s">
        <v>46</v>
      </c>
      <c r="H81" s="154">
        <v>45261</v>
      </c>
      <c r="I81" s="169" t="s">
        <v>17</v>
      </c>
      <c r="J81" s="169" t="s">
        <v>18</v>
      </c>
      <c r="K81" s="151"/>
    </row>
    <row r="82" s="134" customFormat="1" ht="62.1" customHeight="1" spans="1:11">
      <c r="A82" s="151">
        <v>8</v>
      </c>
      <c r="B82" s="151" t="s">
        <v>122</v>
      </c>
      <c r="C82" s="151" t="s">
        <v>69</v>
      </c>
      <c r="D82" s="151" t="s">
        <v>199</v>
      </c>
      <c r="E82" s="161" t="s">
        <v>200</v>
      </c>
      <c r="F82" s="151">
        <v>34.68</v>
      </c>
      <c r="G82" s="151" t="s">
        <v>46</v>
      </c>
      <c r="H82" s="154">
        <v>45261</v>
      </c>
      <c r="I82" s="169" t="s">
        <v>17</v>
      </c>
      <c r="J82" s="169" t="s">
        <v>18</v>
      </c>
      <c r="K82" s="151"/>
    </row>
    <row r="83" s="134" customFormat="1" ht="62.1" customHeight="1" spans="1:11">
      <c r="A83" s="151">
        <v>9</v>
      </c>
      <c r="B83" s="151" t="s">
        <v>122</v>
      </c>
      <c r="C83" s="151" t="s">
        <v>69</v>
      </c>
      <c r="D83" s="151" t="s">
        <v>201</v>
      </c>
      <c r="E83" s="161" t="s">
        <v>202</v>
      </c>
      <c r="F83" s="151">
        <v>36.9</v>
      </c>
      <c r="G83" s="151" t="s">
        <v>46</v>
      </c>
      <c r="H83" s="154">
        <v>45261</v>
      </c>
      <c r="I83" s="169" t="s">
        <v>17</v>
      </c>
      <c r="J83" s="169" t="s">
        <v>18</v>
      </c>
      <c r="K83" s="151"/>
    </row>
    <row r="84" s="134" customFormat="1" ht="62.1" customHeight="1" spans="1:11">
      <c r="A84" s="151">
        <v>10</v>
      </c>
      <c r="B84" s="151" t="s">
        <v>122</v>
      </c>
      <c r="C84" s="151" t="s">
        <v>69</v>
      </c>
      <c r="D84" s="151" t="s">
        <v>203</v>
      </c>
      <c r="E84" s="161" t="s">
        <v>204</v>
      </c>
      <c r="F84" s="151">
        <v>39.01</v>
      </c>
      <c r="G84" s="151" t="s">
        <v>46</v>
      </c>
      <c r="H84" s="154">
        <v>45261</v>
      </c>
      <c r="I84" s="169" t="s">
        <v>17</v>
      </c>
      <c r="J84" s="169" t="s">
        <v>18</v>
      </c>
      <c r="K84" s="151"/>
    </row>
    <row r="85" s="134" customFormat="1" ht="62.1" customHeight="1" spans="1:11">
      <c r="A85" s="151">
        <v>11</v>
      </c>
      <c r="B85" s="151" t="s">
        <v>122</v>
      </c>
      <c r="C85" s="151" t="s">
        <v>69</v>
      </c>
      <c r="D85" s="151" t="s">
        <v>205</v>
      </c>
      <c r="E85" s="161" t="s">
        <v>206</v>
      </c>
      <c r="F85" s="164">
        <v>8.44</v>
      </c>
      <c r="G85" s="151" t="s">
        <v>46</v>
      </c>
      <c r="H85" s="154">
        <v>45261</v>
      </c>
      <c r="I85" s="169" t="s">
        <v>17</v>
      </c>
      <c r="J85" s="169" t="s">
        <v>18</v>
      </c>
      <c r="K85" s="151"/>
    </row>
    <row r="86" s="134" customFormat="1" ht="62.1" customHeight="1" spans="1:11">
      <c r="A86" s="151">
        <v>12</v>
      </c>
      <c r="B86" s="151" t="s">
        <v>122</v>
      </c>
      <c r="C86" s="151" t="s">
        <v>69</v>
      </c>
      <c r="D86" s="151" t="s">
        <v>207</v>
      </c>
      <c r="E86" s="161" t="s">
        <v>208</v>
      </c>
      <c r="F86" s="151">
        <v>34.3</v>
      </c>
      <c r="G86" s="151" t="s">
        <v>46</v>
      </c>
      <c r="H86" s="154">
        <v>45261</v>
      </c>
      <c r="I86" s="169" t="s">
        <v>17</v>
      </c>
      <c r="J86" s="169" t="s">
        <v>18</v>
      </c>
      <c r="K86" s="151"/>
    </row>
    <row r="87" s="134" customFormat="1" ht="62.1" customHeight="1" spans="1:11">
      <c r="A87" s="151">
        <v>13</v>
      </c>
      <c r="B87" s="151" t="s">
        <v>122</v>
      </c>
      <c r="C87" s="151" t="s">
        <v>69</v>
      </c>
      <c r="D87" s="151" t="s">
        <v>209</v>
      </c>
      <c r="E87" s="161" t="s">
        <v>210</v>
      </c>
      <c r="F87" s="151">
        <v>13.15</v>
      </c>
      <c r="G87" s="151" t="s">
        <v>46</v>
      </c>
      <c r="H87" s="154">
        <v>45261</v>
      </c>
      <c r="I87" s="169" t="s">
        <v>17</v>
      </c>
      <c r="J87" s="169" t="s">
        <v>18</v>
      </c>
      <c r="K87" s="151"/>
    </row>
    <row r="88" s="134" customFormat="1" ht="62.1" customHeight="1" spans="1:11">
      <c r="A88" s="151">
        <v>14</v>
      </c>
      <c r="B88" s="151" t="s">
        <v>122</v>
      </c>
      <c r="C88" s="151" t="s">
        <v>69</v>
      </c>
      <c r="D88" s="151" t="s">
        <v>211</v>
      </c>
      <c r="E88" s="161" t="s">
        <v>212</v>
      </c>
      <c r="F88" s="153">
        <v>19.12</v>
      </c>
      <c r="G88" s="151" t="s">
        <v>46</v>
      </c>
      <c r="H88" s="154">
        <v>45261</v>
      </c>
      <c r="I88" s="169" t="s">
        <v>17</v>
      </c>
      <c r="J88" s="169" t="s">
        <v>18</v>
      </c>
      <c r="K88" s="151"/>
    </row>
    <row r="89" s="134" customFormat="1" ht="62.1" customHeight="1" spans="1:11">
      <c r="A89" s="151">
        <v>15</v>
      </c>
      <c r="B89" s="151" t="s">
        <v>122</v>
      </c>
      <c r="C89" s="151" t="s">
        <v>69</v>
      </c>
      <c r="D89" s="151" t="s">
        <v>213</v>
      </c>
      <c r="E89" s="161" t="s">
        <v>214</v>
      </c>
      <c r="F89" s="151">
        <v>22.68</v>
      </c>
      <c r="G89" s="151" t="s">
        <v>46</v>
      </c>
      <c r="H89" s="154">
        <v>45261</v>
      </c>
      <c r="I89" s="169" t="s">
        <v>17</v>
      </c>
      <c r="J89" s="169" t="s">
        <v>18</v>
      </c>
      <c r="K89" s="151"/>
    </row>
    <row r="90" s="134" customFormat="1" ht="62.1" customHeight="1" spans="1:11">
      <c r="A90" s="151">
        <v>16</v>
      </c>
      <c r="B90" s="151" t="s">
        <v>122</v>
      </c>
      <c r="C90" s="151" t="s">
        <v>69</v>
      </c>
      <c r="D90" s="151" t="s">
        <v>215</v>
      </c>
      <c r="E90" s="161" t="s">
        <v>216</v>
      </c>
      <c r="F90" s="164">
        <v>22.36</v>
      </c>
      <c r="G90" s="151" t="s">
        <v>46</v>
      </c>
      <c r="H90" s="154">
        <v>45261</v>
      </c>
      <c r="I90" s="169" t="s">
        <v>17</v>
      </c>
      <c r="J90" s="169" t="s">
        <v>18</v>
      </c>
      <c r="K90" s="151"/>
    </row>
    <row r="91" s="134" customFormat="1" ht="62.1" customHeight="1" spans="1:11">
      <c r="A91" s="151">
        <v>17</v>
      </c>
      <c r="B91" s="151" t="s">
        <v>122</v>
      </c>
      <c r="C91" s="151" t="s">
        <v>69</v>
      </c>
      <c r="D91" s="151" t="s">
        <v>217</v>
      </c>
      <c r="E91" s="161" t="s">
        <v>218</v>
      </c>
      <c r="F91" s="164">
        <v>47.85</v>
      </c>
      <c r="G91" s="151" t="s">
        <v>46</v>
      </c>
      <c r="H91" s="154">
        <v>45261</v>
      </c>
      <c r="I91" s="169" t="s">
        <v>17</v>
      </c>
      <c r="J91" s="169" t="s">
        <v>18</v>
      </c>
      <c r="K91" s="151"/>
    </row>
    <row r="92" s="134" customFormat="1" ht="62.1" customHeight="1" spans="1:11">
      <c r="A92" s="151">
        <v>18</v>
      </c>
      <c r="B92" s="151" t="s">
        <v>122</v>
      </c>
      <c r="C92" s="151" t="s">
        <v>69</v>
      </c>
      <c r="D92" s="151" t="s">
        <v>219</v>
      </c>
      <c r="E92" s="161" t="s">
        <v>220</v>
      </c>
      <c r="F92" s="151">
        <v>12.08</v>
      </c>
      <c r="G92" s="151" t="s">
        <v>46</v>
      </c>
      <c r="H92" s="154">
        <v>45261</v>
      </c>
      <c r="I92" s="169" t="s">
        <v>17</v>
      </c>
      <c r="J92" s="169" t="s">
        <v>18</v>
      </c>
      <c r="K92" s="151"/>
    </row>
    <row r="93" s="134" customFormat="1" ht="62.1" customHeight="1" spans="1:11">
      <c r="A93" s="151">
        <v>19</v>
      </c>
      <c r="B93" s="151" t="s">
        <v>122</v>
      </c>
      <c r="C93" s="151" t="s">
        <v>69</v>
      </c>
      <c r="D93" s="151" t="s">
        <v>221</v>
      </c>
      <c r="E93" s="161" t="s">
        <v>222</v>
      </c>
      <c r="F93" s="151">
        <v>11.66</v>
      </c>
      <c r="G93" s="151" t="s">
        <v>46</v>
      </c>
      <c r="H93" s="154">
        <v>45261</v>
      </c>
      <c r="I93" s="169" t="s">
        <v>17</v>
      </c>
      <c r="J93" s="169" t="s">
        <v>18</v>
      </c>
      <c r="K93" s="151"/>
    </row>
    <row r="94" s="134" customFormat="1" ht="62.1" customHeight="1" spans="1:11">
      <c r="A94" s="151">
        <v>20</v>
      </c>
      <c r="B94" s="151" t="s">
        <v>122</v>
      </c>
      <c r="C94" s="151" t="s">
        <v>69</v>
      </c>
      <c r="D94" s="151" t="s">
        <v>223</v>
      </c>
      <c r="E94" s="161" t="s">
        <v>224</v>
      </c>
      <c r="F94" s="151">
        <v>18.71</v>
      </c>
      <c r="G94" s="151" t="s">
        <v>46</v>
      </c>
      <c r="H94" s="154">
        <v>45261</v>
      </c>
      <c r="I94" s="169" t="s">
        <v>17</v>
      </c>
      <c r="J94" s="169" t="s">
        <v>18</v>
      </c>
      <c r="K94" s="151"/>
    </row>
    <row r="95" s="134" customFormat="1" ht="62.1" customHeight="1" spans="1:11">
      <c r="A95" s="151">
        <v>21</v>
      </c>
      <c r="B95" s="151" t="s">
        <v>122</v>
      </c>
      <c r="C95" s="151" t="s">
        <v>69</v>
      </c>
      <c r="D95" s="151" t="s">
        <v>225</v>
      </c>
      <c r="E95" s="161" t="s">
        <v>226</v>
      </c>
      <c r="F95" s="151">
        <v>43.33</v>
      </c>
      <c r="G95" s="151" t="s">
        <v>46</v>
      </c>
      <c r="H95" s="154">
        <v>45261</v>
      </c>
      <c r="I95" s="169" t="s">
        <v>17</v>
      </c>
      <c r="J95" s="169" t="s">
        <v>18</v>
      </c>
      <c r="K95" s="151"/>
    </row>
    <row r="96" s="134" customFormat="1" ht="62.1" customHeight="1" spans="1:11">
      <c r="A96" s="151">
        <v>22</v>
      </c>
      <c r="B96" s="151" t="s">
        <v>122</v>
      </c>
      <c r="C96" s="151" t="s">
        <v>69</v>
      </c>
      <c r="D96" s="151" t="s">
        <v>227</v>
      </c>
      <c r="E96" s="161" t="s">
        <v>228</v>
      </c>
      <c r="F96" s="151">
        <v>50.13</v>
      </c>
      <c r="G96" s="151" t="s">
        <v>46</v>
      </c>
      <c r="H96" s="154">
        <v>45261</v>
      </c>
      <c r="I96" s="169" t="s">
        <v>17</v>
      </c>
      <c r="J96" s="169" t="s">
        <v>18</v>
      </c>
      <c r="K96" s="151"/>
    </row>
    <row r="97" s="134" customFormat="1" ht="62.1" customHeight="1" spans="1:11">
      <c r="A97" s="151">
        <v>23</v>
      </c>
      <c r="B97" s="151" t="s">
        <v>122</v>
      </c>
      <c r="C97" s="151" t="s">
        <v>69</v>
      </c>
      <c r="D97" s="151" t="s">
        <v>229</v>
      </c>
      <c r="E97" s="161" t="s">
        <v>230</v>
      </c>
      <c r="F97" s="151">
        <v>39.05</v>
      </c>
      <c r="G97" s="151" t="s">
        <v>46</v>
      </c>
      <c r="H97" s="154">
        <v>45261</v>
      </c>
      <c r="I97" s="169" t="s">
        <v>17</v>
      </c>
      <c r="J97" s="169" t="s">
        <v>18</v>
      </c>
      <c r="K97" s="151"/>
    </row>
    <row r="98" s="134" customFormat="1" ht="62.1" customHeight="1" spans="1:11">
      <c r="A98" s="151">
        <v>24</v>
      </c>
      <c r="B98" s="151" t="s">
        <v>122</v>
      </c>
      <c r="C98" s="151" t="s">
        <v>69</v>
      </c>
      <c r="D98" s="151" t="s">
        <v>231</v>
      </c>
      <c r="E98" s="161" t="s">
        <v>232</v>
      </c>
      <c r="F98" s="151">
        <v>21.01</v>
      </c>
      <c r="G98" s="151" t="s">
        <v>46</v>
      </c>
      <c r="H98" s="154">
        <v>45261</v>
      </c>
      <c r="I98" s="169" t="s">
        <v>17</v>
      </c>
      <c r="J98" s="169" t="s">
        <v>18</v>
      </c>
      <c r="K98" s="151"/>
    </row>
    <row r="99" s="134" customFormat="1" ht="62.1" customHeight="1" spans="1:11">
      <c r="A99" s="151">
        <v>25</v>
      </c>
      <c r="B99" s="151" t="s">
        <v>122</v>
      </c>
      <c r="C99" s="151" t="s">
        <v>69</v>
      </c>
      <c r="D99" s="151" t="s">
        <v>233</v>
      </c>
      <c r="E99" s="161" t="s">
        <v>234</v>
      </c>
      <c r="F99" s="151">
        <v>30.86</v>
      </c>
      <c r="G99" s="151" t="s">
        <v>46</v>
      </c>
      <c r="H99" s="154">
        <v>45261</v>
      </c>
      <c r="I99" s="169" t="s">
        <v>17</v>
      </c>
      <c r="J99" s="169" t="s">
        <v>18</v>
      </c>
      <c r="K99" s="151"/>
    </row>
    <row r="100" s="134" customFormat="1" ht="62.1" customHeight="1" spans="1:11">
      <c r="A100" s="151">
        <v>26</v>
      </c>
      <c r="B100" s="151" t="s">
        <v>122</v>
      </c>
      <c r="C100" s="151" t="s">
        <v>69</v>
      </c>
      <c r="D100" s="151" t="s">
        <v>235</v>
      </c>
      <c r="E100" s="161" t="s">
        <v>236</v>
      </c>
      <c r="F100" s="151">
        <v>67.26</v>
      </c>
      <c r="G100" s="151" t="s">
        <v>46</v>
      </c>
      <c r="H100" s="154">
        <v>45261</v>
      </c>
      <c r="I100" s="169" t="s">
        <v>17</v>
      </c>
      <c r="J100" s="169" t="s">
        <v>18</v>
      </c>
      <c r="K100" s="151"/>
    </row>
    <row r="101" s="134" customFormat="1" ht="62.1" customHeight="1" spans="1:11">
      <c r="A101" s="151">
        <v>27</v>
      </c>
      <c r="B101" s="151" t="s">
        <v>122</v>
      </c>
      <c r="C101" s="151" t="s">
        <v>69</v>
      </c>
      <c r="D101" s="151" t="s">
        <v>237</v>
      </c>
      <c r="E101" s="161" t="s">
        <v>238</v>
      </c>
      <c r="F101" s="151">
        <v>25.42</v>
      </c>
      <c r="G101" s="151" t="s">
        <v>46</v>
      </c>
      <c r="H101" s="154">
        <v>45261</v>
      </c>
      <c r="I101" s="169" t="s">
        <v>17</v>
      </c>
      <c r="J101" s="169" t="s">
        <v>18</v>
      </c>
      <c r="K101" s="151"/>
    </row>
    <row r="102" s="134" customFormat="1" ht="62.1" customHeight="1" spans="1:11">
      <c r="A102" s="151">
        <v>28</v>
      </c>
      <c r="B102" s="151" t="s">
        <v>122</v>
      </c>
      <c r="C102" s="151" t="s">
        <v>69</v>
      </c>
      <c r="D102" s="151" t="s">
        <v>239</v>
      </c>
      <c r="E102" s="161" t="s">
        <v>240</v>
      </c>
      <c r="F102" s="151">
        <v>34.92</v>
      </c>
      <c r="G102" s="151" t="s">
        <v>46</v>
      </c>
      <c r="H102" s="154">
        <v>45261</v>
      </c>
      <c r="I102" s="169" t="s">
        <v>17</v>
      </c>
      <c r="J102" s="169" t="s">
        <v>18</v>
      </c>
      <c r="K102" s="151"/>
    </row>
    <row r="103" s="134" customFormat="1" ht="62.1" customHeight="1" spans="1:11">
      <c r="A103" s="151">
        <v>29</v>
      </c>
      <c r="B103" s="151" t="s">
        <v>122</v>
      </c>
      <c r="C103" s="151" t="s">
        <v>69</v>
      </c>
      <c r="D103" s="151" t="s">
        <v>241</v>
      </c>
      <c r="E103" s="161" t="s">
        <v>242</v>
      </c>
      <c r="F103" s="151">
        <v>18.9</v>
      </c>
      <c r="G103" s="151" t="s">
        <v>46</v>
      </c>
      <c r="H103" s="154">
        <v>45261</v>
      </c>
      <c r="I103" s="169" t="s">
        <v>17</v>
      </c>
      <c r="J103" s="169" t="s">
        <v>18</v>
      </c>
      <c r="K103" s="151"/>
    </row>
    <row r="104" s="134" customFormat="1" ht="62.1" customHeight="1" spans="1:11">
      <c r="A104" s="151">
        <v>30</v>
      </c>
      <c r="B104" s="151" t="s">
        <v>122</v>
      </c>
      <c r="C104" s="151" t="s">
        <v>69</v>
      </c>
      <c r="D104" s="151" t="s">
        <v>243</v>
      </c>
      <c r="E104" s="161" t="s">
        <v>244</v>
      </c>
      <c r="F104" s="151">
        <v>32.58</v>
      </c>
      <c r="G104" s="151" t="s">
        <v>46</v>
      </c>
      <c r="H104" s="154">
        <v>45261</v>
      </c>
      <c r="I104" s="169" t="s">
        <v>17</v>
      </c>
      <c r="J104" s="169" t="s">
        <v>18</v>
      </c>
      <c r="K104" s="151"/>
    </row>
    <row r="105" s="134" customFormat="1" ht="62.1" customHeight="1" spans="1:11">
      <c r="A105" s="151">
        <v>31</v>
      </c>
      <c r="B105" s="151" t="s">
        <v>122</v>
      </c>
      <c r="C105" s="151" t="s">
        <v>69</v>
      </c>
      <c r="D105" s="151" t="s">
        <v>245</v>
      </c>
      <c r="E105" s="161" t="s">
        <v>246</v>
      </c>
      <c r="F105" s="151">
        <v>16.76</v>
      </c>
      <c r="G105" s="151" t="s">
        <v>46</v>
      </c>
      <c r="H105" s="154">
        <v>45261</v>
      </c>
      <c r="I105" s="169" t="s">
        <v>17</v>
      </c>
      <c r="J105" s="169" t="s">
        <v>18</v>
      </c>
      <c r="K105" s="151"/>
    </row>
    <row r="106" s="134" customFormat="1" ht="62.1" customHeight="1" spans="1:11">
      <c r="A106" s="151">
        <v>32</v>
      </c>
      <c r="B106" s="151" t="s">
        <v>122</v>
      </c>
      <c r="C106" s="151" t="s">
        <v>69</v>
      </c>
      <c r="D106" s="151" t="s">
        <v>247</v>
      </c>
      <c r="E106" s="161" t="s">
        <v>248</v>
      </c>
      <c r="F106" s="151">
        <v>14.84</v>
      </c>
      <c r="G106" s="151" t="s">
        <v>46</v>
      </c>
      <c r="H106" s="154">
        <v>45261</v>
      </c>
      <c r="I106" s="169" t="s">
        <v>17</v>
      </c>
      <c r="J106" s="169" t="s">
        <v>18</v>
      </c>
      <c r="K106" s="151"/>
    </row>
    <row r="107" s="134" customFormat="1" ht="62.1" customHeight="1" spans="1:11">
      <c r="A107" s="151">
        <v>33</v>
      </c>
      <c r="B107" s="151" t="s">
        <v>122</v>
      </c>
      <c r="C107" s="151" t="s">
        <v>69</v>
      </c>
      <c r="D107" s="151" t="s">
        <v>249</v>
      </c>
      <c r="E107" s="161" t="s">
        <v>250</v>
      </c>
      <c r="F107" s="151">
        <v>30.89</v>
      </c>
      <c r="G107" s="151" t="s">
        <v>46</v>
      </c>
      <c r="H107" s="154">
        <v>45261</v>
      </c>
      <c r="I107" s="169" t="s">
        <v>17</v>
      </c>
      <c r="J107" s="169" t="s">
        <v>18</v>
      </c>
      <c r="K107" s="151"/>
    </row>
    <row r="108" s="134" customFormat="1" ht="62.1" customHeight="1" spans="1:11">
      <c r="A108" s="151">
        <v>34</v>
      </c>
      <c r="B108" s="151" t="s">
        <v>122</v>
      </c>
      <c r="C108" s="151" t="s">
        <v>69</v>
      </c>
      <c r="D108" s="151" t="s">
        <v>251</v>
      </c>
      <c r="E108" s="161" t="s">
        <v>252</v>
      </c>
      <c r="F108" s="163">
        <v>94.09</v>
      </c>
      <c r="G108" s="151" t="s">
        <v>46</v>
      </c>
      <c r="H108" s="154">
        <v>45261</v>
      </c>
      <c r="I108" s="169" t="s">
        <v>17</v>
      </c>
      <c r="J108" s="169" t="s">
        <v>18</v>
      </c>
      <c r="K108" s="151"/>
    </row>
    <row r="109" s="134" customFormat="1" ht="62.1" customHeight="1" spans="1:11">
      <c r="A109" s="151">
        <v>35</v>
      </c>
      <c r="B109" s="151" t="s">
        <v>122</v>
      </c>
      <c r="C109" s="151" t="s">
        <v>69</v>
      </c>
      <c r="D109" s="151" t="s">
        <v>253</v>
      </c>
      <c r="E109" s="161" t="s">
        <v>254</v>
      </c>
      <c r="F109" s="163">
        <v>32.6</v>
      </c>
      <c r="G109" s="151" t="s">
        <v>46</v>
      </c>
      <c r="H109" s="154">
        <v>45261</v>
      </c>
      <c r="I109" s="169" t="s">
        <v>17</v>
      </c>
      <c r="J109" s="169" t="s">
        <v>18</v>
      </c>
      <c r="K109" s="151"/>
    </row>
    <row r="110" s="134" customFormat="1" ht="62.1" customHeight="1" spans="1:11">
      <c r="A110" s="151">
        <v>36</v>
      </c>
      <c r="B110" s="151" t="s">
        <v>122</v>
      </c>
      <c r="C110" s="151" t="s">
        <v>69</v>
      </c>
      <c r="D110" s="151" t="s">
        <v>255</v>
      </c>
      <c r="E110" s="161" t="s">
        <v>256</v>
      </c>
      <c r="F110" s="163">
        <v>59.32</v>
      </c>
      <c r="G110" s="151" t="s">
        <v>46</v>
      </c>
      <c r="H110" s="154">
        <v>45261</v>
      </c>
      <c r="I110" s="169" t="s">
        <v>17</v>
      </c>
      <c r="J110" s="169" t="s">
        <v>18</v>
      </c>
      <c r="K110" s="151"/>
    </row>
    <row r="111" s="134" customFormat="1" ht="62.1" customHeight="1" spans="1:11">
      <c r="A111" s="151">
        <v>37</v>
      </c>
      <c r="B111" s="151" t="s">
        <v>122</v>
      </c>
      <c r="C111" s="151" t="s">
        <v>69</v>
      </c>
      <c r="D111" s="151" t="s">
        <v>257</v>
      </c>
      <c r="E111" s="161" t="s">
        <v>258</v>
      </c>
      <c r="F111" s="151">
        <v>19.72</v>
      </c>
      <c r="G111" s="151" t="s">
        <v>46</v>
      </c>
      <c r="H111" s="154">
        <v>45261</v>
      </c>
      <c r="I111" s="169" t="s">
        <v>17</v>
      </c>
      <c r="J111" s="169" t="s">
        <v>18</v>
      </c>
      <c r="K111" s="151"/>
    </row>
    <row r="112" s="134" customFormat="1" ht="62.1" customHeight="1" spans="1:11">
      <c r="A112" s="151">
        <v>38</v>
      </c>
      <c r="B112" s="151" t="s">
        <v>122</v>
      </c>
      <c r="C112" s="151" t="s">
        <v>69</v>
      </c>
      <c r="D112" s="151" t="s">
        <v>259</v>
      </c>
      <c r="E112" s="161" t="s">
        <v>260</v>
      </c>
      <c r="F112" s="151">
        <v>59.02</v>
      </c>
      <c r="G112" s="151" t="s">
        <v>46</v>
      </c>
      <c r="H112" s="154">
        <v>45261</v>
      </c>
      <c r="I112" s="169" t="s">
        <v>17</v>
      </c>
      <c r="J112" s="169" t="s">
        <v>18</v>
      </c>
      <c r="K112" s="151"/>
    </row>
    <row r="113" s="134" customFormat="1" ht="62.1" customHeight="1" spans="1:11">
      <c r="A113" s="151">
        <v>39</v>
      </c>
      <c r="B113" s="151" t="s">
        <v>122</v>
      </c>
      <c r="C113" s="151" t="s">
        <v>69</v>
      </c>
      <c r="D113" s="151" t="s">
        <v>261</v>
      </c>
      <c r="E113" s="161" t="s">
        <v>262</v>
      </c>
      <c r="F113" s="151">
        <v>30.92</v>
      </c>
      <c r="G113" s="151" t="s">
        <v>46</v>
      </c>
      <c r="H113" s="154">
        <v>45261</v>
      </c>
      <c r="I113" s="169" t="s">
        <v>17</v>
      </c>
      <c r="J113" s="169" t="s">
        <v>18</v>
      </c>
      <c r="K113" s="151"/>
    </row>
    <row r="114" s="134" customFormat="1" ht="62.1" customHeight="1" spans="1:11">
      <c r="A114" s="151">
        <v>40</v>
      </c>
      <c r="B114" s="151" t="s">
        <v>122</v>
      </c>
      <c r="C114" s="151" t="s">
        <v>69</v>
      </c>
      <c r="D114" s="151" t="s">
        <v>263</v>
      </c>
      <c r="E114" s="161" t="s">
        <v>264</v>
      </c>
      <c r="F114" s="151">
        <v>54.79</v>
      </c>
      <c r="G114" s="151" t="s">
        <v>46</v>
      </c>
      <c r="H114" s="154">
        <v>45261</v>
      </c>
      <c r="I114" s="169" t="s">
        <v>17</v>
      </c>
      <c r="J114" s="169" t="s">
        <v>18</v>
      </c>
      <c r="K114" s="151"/>
    </row>
    <row r="115" s="134" customFormat="1" ht="62.1" customHeight="1" spans="1:11">
      <c r="A115" s="151">
        <v>41</v>
      </c>
      <c r="B115" s="151" t="s">
        <v>122</v>
      </c>
      <c r="C115" s="151" t="s">
        <v>69</v>
      </c>
      <c r="D115" s="151" t="s">
        <v>265</v>
      </c>
      <c r="E115" s="161" t="s">
        <v>266</v>
      </c>
      <c r="F115" s="151">
        <v>93.28</v>
      </c>
      <c r="G115" s="151" t="s">
        <v>46</v>
      </c>
      <c r="H115" s="154">
        <v>45261</v>
      </c>
      <c r="I115" s="169" t="s">
        <v>17</v>
      </c>
      <c r="J115" s="169" t="s">
        <v>18</v>
      </c>
      <c r="K115" s="151"/>
    </row>
    <row r="116" s="134" customFormat="1" ht="62.1" customHeight="1" spans="1:11">
      <c r="A116" s="151">
        <v>42</v>
      </c>
      <c r="B116" s="151" t="s">
        <v>122</v>
      </c>
      <c r="C116" s="151" t="s">
        <v>69</v>
      </c>
      <c r="D116" s="151" t="s">
        <v>267</v>
      </c>
      <c r="E116" s="161" t="s">
        <v>268</v>
      </c>
      <c r="F116" s="151">
        <v>41.36</v>
      </c>
      <c r="G116" s="151" t="s">
        <v>46</v>
      </c>
      <c r="H116" s="154">
        <v>45261</v>
      </c>
      <c r="I116" s="169" t="s">
        <v>17</v>
      </c>
      <c r="J116" s="169" t="s">
        <v>18</v>
      </c>
      <c r="K116" s="151"/>
    </row>
    <row r="117" s="134" customFormat="1" ht="62.1" customHeight="1" spans="1:11">
      <c r="A117" s="151">
        <v>43</v>
      </c>
      <c r="B117" s="151" t="s">
        <v>122</v>
      </c>
      <c r="C117" s="151" t="s">
        <v>69</v>
      </c>
      <c r="D117" s="151" t="s">
        <v>269</v>
      </c>
      <c r="E117" s="161" t="s">
        <v>270</v>
      </c>
      <c r="F117" s="151">
        <v>29.3</v>
      </c>
      <c r="G117" s="151" t="s">
        <v>46</v>
      </c>
      <c r="H117" s="154">
        <v>45261</v>
      </c>
      <c r="I117" s="169" t="s">
        <v>17</v>
      </c>
      <c r="J117" s="169" t="s">
        <v>18</v>
      </c>
      <c r="K117" s="151"/>
    </row>
    <row r="118" s="134" customFormat="1" ht="62.1" customHeight="1" spans="1:11">
      <c r="A118" s="151">
        <v>44</v>
      </c>
      <c r="B118" s="151" t="s">
        <v>122</v>
      </c>
      <c r="C118" s="151" t="s">
        <v>69</v>
      </c>
      <c r="D118" s="151" t="s">
        <v>271</v>
      </c>
      <c r="E118" s="161" t="s">
        <v>272</v>
      </c>
      <c r="F118" s="151">
        <v>38.87</v>
      </c>
      <c r="G118" s="151" t="s">
        <v>46</v>
      </c>
      <c r="H118" s="154">
        <v>45261</v>
      </c>
      <c r="I118" s="169" t="s">
        <v>17</v>
      </c>
      <c r="J118" s="169" t="s">
        <v>18</v>
      </c>
      <c r="K118" s="151"/>
    </row>
    <row r="119" s="134" customFormat="1" ht="62.1" customHeight="1" spans="1:11">
      <c r="A119" s="151">
        <v>45</v>
      </c>
      <c r="B119" s="151" t="s">
        <v>122</v>
      </c>
      <c r="C119" s="151" t="s">
        <v>69</v>
      </c>
      <c r="D119" s="151" t="s">
        <v>273</v>
      </c>
      <c r="E119" s="161" t="s">
        <v>274</v>
      </c>
      <c r="F119" s="151">
        <v>30.01</v>
      </c>
      <c r="G119" s="151" t="s">
        <v>46</v>
      </c>
      <c r="H119" s="154">
        <v>45261</v>
      </c>
      <c r="I119" s="169" t="s">
        <v>17</v>
      </c>
      <c r="J119" s="169" t="s">
        <v>18</v>
      </c>
      <c r="K119" s="151"/>
    </row>
    <row r="120" s="134" customFormat="1" ht="62.1" customHeight="1" spans="1:11">
      <c r="A120" s="151">
        <v>46</v>
      </c>
      <c r="B120" s="151" t="s">
        <v>122</v>
      </c>
      <c r="C120" s="151" t="s">
        <v>69</v>
      </c>
      <c r="D120" s="151" t="s">
        <v>275</v>
      </c>
      <c r="E120" s="161" t="s">
        <v>276</v>
      </c>
      <c r="F120" s="151">
        <v>20.55</v>
      </c>
      <c r="G120" s="151" t="s">
        <v>46</v>
      </c>
      <c r="H120" s="154">
        <v>45261</v>
      </c>
      <c r="I120" s="169" t="s">
        <v>17</v>
      </c>
      <c r="J120" s="169" t="s">
        <v>18</v>
      </c>
      <c r="K120" s="151"/>
    </row>
    <row r="121" s="134" customFormat="1" ht="62.1" customHeight="1" spans="1:11">
      <c r="A121" s="151">
        <v>47</v>
      </c>
      <c r="B121" s="151" t="s">
        <v>122</v>
      </c>
      <c r="C121" s="151" t="s">
        <v>69</v>
      </c>
      <c r="D121" s="151" t="s">
        <v>277</v>
      </c>
      <c r="E121" s="161" t="s">
        <v>278</v>
      </c>
      <c r="F121" s="151">
        <v>22.26</v>
      </c>
      <c r="G121" s="151" t="s">
        <v>46</v>
      </c>
      <c r="H121" s="154">
        <v>45261</v>
      </c>
      <c r="I121" s="169" t="s">
        <v>17</v>
      </c>
      <c r="J121" s="169" t="s">
        <v>18</v>
      </c>
      <c r="K121" s="151"/>
    </row>
    <row r="122" s="134" customFormat="1" ht="62.1" customHeight="1" spans="1:11">
      <c r="A122" s="151">
        <v>48</v>
      </c>
      <c r="B122" s="151" t="s">
        <v>122</v>
      </c>
      <c r="C122" s="151" t="s">
        <v>69</v>
      </c>
      <c r="D122" s="151" t="s">
        <v>279</v>
      </c>
      <c r="E122" s="161" t="s">
        <v>280</v>
      </c>
      <c r="F122" s="151">
        <v>51.46</v>
      </c>
      <c r="G122" s="151" t="s">
        <v>46</v>
      </c>
      <c r="H122" s="154">
        <v>45261</v>
      </c>
      <c r="I122" s="169" t="s">
        <v>17</v>
      </c>
      <c r="J122" s="169" t="s">
        <v>18</v>
      </c>
      <c r="K122" s="151"/>
    </row>
    <row r="123" s="134" customFormat="1" ht="62.1" customHeight="1" spans="1:11">
      <c r="A123" s="151">
        <v>49</v>
      </c>
      <c r="B123" s="151" t="s">
        <v>122</v>
      </c>
      <c r="C123" s="151" t="s">
        <v>69</v>
      </c>
      <c r="D123" s="151" t="s">
        <v>281</v>
      </c>
      <c r="E123" s="161" t="s">
        <v>282</v>
      </c>
      <c r="F123" s="151">
        <v>20.33</v>
      </c>
      <c r="G123" s="151" t="s">
        <v>46</v>
      </c>
      <c r="H123" s="154">
        <v>45261</v>
      </c>
      <c r="I123" s="169" t="s">
        <v>17</v>
      </c>
      <c r="J123" s="169" t="s">
        <v>18</v>
      </c>
      <c r="K123" s="151"/>
    </row>
    <row r="124" s="134" customFormat="1" ht="62.1" customHeight="1" spans="1:11">
      <c r="A124" s="151">
        <v>50</v>
      </c>
      <c r="B124" s="151" t="s">
        <v>122</v>
      </c>
      <c r="C124" s="151" t="s">
        <v>69</v>
      </c>
      <c r="D124" s="151" t="s">
        <v>283</v>
      </c>
      <c r="E124" s="161" t="s">
        <v>284</v>
      </c>
      <c r="F124" s="151">
        <v>20.95</v>
      </c>
      <c r="G124" s="151" t="s">
        <v>46</v>
      </c>
      <c r="H124" s="154">
        <v>45261</v>
      </c>
      <c r="I124" s="169" t="s">
        <v>17</v>
      </c>
      <c r="J124" s="169" t="s">
        <v>18</v>
      </c>
      <c r="K124" s="151"/>
    </row>
    <row r="125" s="134" customFormat="1" ht="62.1" customHeight="1" spans="1:11">
      <c r="A125" s="151">
        <v>51</v>
      </c>
      <c r="B125" s="151" t="s">
        <v>122</v>
      </c>
      <c r="C125" s="151" t="s">
        <v>69</v>
      </c>
      <c r="D125" s="151" t="s">
        <v>285</v>
      </c>
      <c r="E125" s="161" t="s">
        <v>286</v>
      </c>
      <c r="F125" s="151">
        <v>20.29</v>
      </c>
      <c r="G125" s="151" t="s">
        <v>46</v>
      </c>
      <c r="H125" s="154">
        <v>45261</v>
      </c>
      <c r="I125" s="169" t="s">
        <v>17</v>
      </c>
      <c r="J125" s="169" t="s">
        <v>18</v>
      </c>
      <c r="K125" s="151"/>
    </row>
    <row r="126" s="134" customFormat="1" ht="62.1" customHeight="1" spans="1:11">
      <c r="A126" s="151">
        <v>52</v>
      </c>
      <c r="B126" s="151" t="s">
        <v>122</v>
      </c>
      <c r="C126" s="151" t="s">
        <v>69</v>
      </c>
      <c r="D126" s="151" t="s">
        <v>287</v>
      </c>
      <c r="E126" s="161" t="s">
        <v>288</v>
      </c>
      <c r="F126" s="151">
        <v>20.95</v>
      </c>
      <c r="G126" s="151" t="s">
        <v>46</v>
      </c>
      <c r="H126" s="154">
        <v>45261</v>
      </c>
      <c r="I126" s="169" t="s">
        <v>17</v>
      </c>
      <c r="J126" s="169" t="s">
        <v>18</v>
      </c>
      <c r="K126" s="151"/>
    </row>
    <row r="127" s="134" customFormat="1" ht="62.1" customHeight="1" spans="1:11">
      <c r="A127" s="151">
        <v>53</v>
      </c>
      <c r="B127" s="151" t="s">
        <v>122</v>
      </c>
      <c r="C127" s="151" t="s">
        <v>69</v>
      </c>
      <c r="D127" s="151" t="s">
        <v>289</v>
      </c>
      <c r="E127" s="161" t="s">
        <v>290</v>
      </c>
      <c r="F127" s="151">
        <v>33.16</v>
      </c>
      <c r="G127" s="151" t="s">
        <v>46</v>
      </c>
      <c r="H127" s="154">
        <v>45261</v>
      </c>
      <c r="I127" s="169" t="s">
        <v>17</v>
      </c>
      <c r="J127" s="169" t="s">
        <v>18</v>
      </c>
      <c r="K127" s="151"/>
    </row>
    <row r="128" s="134" customFormat="1" ht="62.1" customHeight="1" spans="1:11">
      <c r="A128" s="151">
        <v>54</v>
      </c>
      <c r="B128" s="151" t="s">
        <v>122</v>
      </c>
      <c r="C128" s="151" t="s">
        <v>69</v>
      </c>
      <c r="D128" s="151" t="s">
        <v>291</v>
      </c>
      <c r="E128" s="161" t="s">
        <v>292</v>
      </c>
      <c r="F128" s="151">
        <v>22.46</v>
      </c>
      <c r="G128" s="151" t="s">
        <v>46</v>
      </c>
      <c r="H128" s="154">
        <v>45261</v>
      </c>
      <c r="I128" s="169" t="s">
        <v>17</v>
      </c>
      <c r="J128" s="169" t="s">
        <v>18</v>
      </c>
      <c r="K128" s="151"/>
    </row>
    <row r="129" s="134" customFormat="1" ht="62.1" customHeight="1" spans="1:11">
      <c r="A129" s="151">
        <v>55</v>
      </c>
      <c r="B129" s="151" t="s">
        <v>68</v>
      </c>
      <c r="C129" s="151" t="s">
        <v>69</v>
      </c>
      <c r="D129" s="151" t="s">
        <v>293</v>
      </c>
      <c r="E129" s="161" t="s">
        <v>294</v>
      </c>
      <c r="F129" s="151">
        <v>36.65</v>
      </c>
      <c r="G129" s="151" t="s">
        <v>46</v>
      </c>
      <c r="H129" s="154">
        <v>45261</v>
      </c>
      <c r="I129" s="169" t="s">
        <v>17</v>
      </c>
      <c r="J129" s="169" t="s">
        <v>18</v>
      </c>
      <c r="K129" s="151"/>
    </row>
    <row r="130" s="134" customFormat="1" ht="62.1" customHeight="1" spans="1:11">
      <c r="A130" s="151">
        <v>56</v>
      </c>
      <c r="B130" s="151" t="s">
        <v>68</v>
      </c>
      <c r="C130" s="151" t="s">
        <v>69</v>
      </c>
      <c r="D130" s="151" t="s">
        <v>295</v>
      </c>
      <c r="E130" s="161" t="s">
        <v>296</v>
      </c>
      <c r="F130" s="151">
        <v>38.17</v>
      </c>
      <c r="G130" s="151" t="s">
        <v>46</v>
      </c>
      <c r="H130" s="154">
        <v>45261</v>
      </c>
      <c r="I130" s="169" t="s">
        <v>17</v>
      </c>
      <c r="J130" s="169" t="s">
        <v>18</v>
      </c>
      <c r="K130" s="151"/>
    </row>
    <row r="131" s="134" customFormat="1" ht="62.1" customHeight="1" spans="1:11">
      <c r="A131" s="151">
        <v>57</v>
      </c>
      <c r="B131" s="151" t="s">
        <v>68</v>
      </c>
      <c r="C131" s="151" t="s">
        <v>69</v>
      </c>
      <c r="D131" s="151" t="s">
        <v>297</v>
      </c>
      <c r="E131" s="161" t="s">
        <v>298</v>
      </c>
      <c r="F131" s="151">
        <v>80.05</v>
      </c>
      <c r="G131" s="151" t="s">
        <v>46</v>
      </c>
      <c r="H131" s="154">
        <v>45261</v>
      </c>
      <c r="I131" s="169" t="s">
        <v>17</v>
      </c>
      <c r="J131" s="169" t="s">
        <v>18</v>
      </c>
      <c r="K131" s="151"/>
    </row>
    <row r="132" s="134" customFormat="1" ht="62.1" customHeight="1" spans="1:11">
      <c r="A132" s="151">
        <v>58</v>
      </c>
      <c r="B132" s="151" t="s">
        <v>68</v>
      </c>
      <c r="C132" s="151" t="s">
        <v>69</v>
      </c>
      <c r="D132" s="151" t="s">
        <v>299</v>
      </c>
      <c r="E132" s="161" t="s">
        <v>300</v>
      </c>
      <c r="F132" s="151">
        <v>46.17</v>
      </c>
      <c r="G132" s="151" t="s">
        <v>46</v>
      </c>
      <c r="H132" s="154">
        <v>45261</v>
      </c>
      <c r="I132" s="169" t="s">
        <v>17</v>
      </c>
      <c r="J132" s="169" t="s">
        <v>18</v>
      </c>
      <c r="K132" s="151"/>
    </row>
    <row r="133" s="134" customFormat="1" ht="62.1" customHeight="1" spans="1:11">
      <c r="A133" s="151">
        <v>59</v>
      </c>
      <c r="B133" s="151" t="s">
        <v>68</v>
      </c>
      <c r="C133" s="151" t="s">
        <v>69</v>
      </c>
      <c r="D133" s="151" t="s">
        <v>301</v>
      </c>
      <c r="E133" s="161" t="s">
        <v>302</v>
      </c>
      <c r="F133" s="151">
        <v>22.91</v>
      </c>
      <c r="G133" s="151" t="s">
        <v>46</v>
      </c>
      <c r="H133" s="154">
        <v>45261</v>
      </c>
      <c r="I133" s="169" t="s">
        <v>17</v>
      </c>
      <c r="J133" s="169" t="s">
        <v>18</v>
      </c>
      <c r="K133" s="151"/>
    </row>
    <row r="134" s="134" customFormat="1" ht="62.1" customHeight="1" spans="1:11">
      <c r="A134" s="151">
        <v>60</v>
      </c>
      <c r="B134" s="151" t="s">
        <v>68</v>
      </c>
      <c r="C134" s="151" t="s">
        <v>69</v>
      </c>
      <c r="D134" s="151" t="s">
        <v>303</v>
      </c>
      <c r="E134" s="161" t="s">
        <v>304</v>
      </c>
      <c r="F134" s="151">
        <v>26.02</v>
      </c>
      <c r="G134" s="151" t="s">
        <v>46</v>
      </c>
      <c r="H134" s="154">
        <v>45261</v>
      </c>
      <c r="I134" s="169" t="s">
        <v>17</v>
      </c>
      <c r="J134" s="169" t="s">
        <v>18</v>
      </c>
      <c r="K134" s="151"/>
    </row>
    <row r="135" s="134" customFormat="1" ht="62.1" customHeight="1" spans="1:11">
      <c r="A135" s="151">
        <v>61</v>
      </c>
      <c r="B135" s="151" t="s">
        <v>68</v>
      </c>
      <c r="C135" s="151" t="s">
        <v>69</v>
      </c>
      <c r="D135" s="151" t="s">
        <v>305</v>
      </c>
      <c r="E135" s="161" t="s">
        <v>306</v>
      </c>
      <c r="F135" s="151">
        <v>12.94</v>
      </c>
      <c r="G135" s="151" t="s">
        <v>46</v>
      </c>
      <c r="H135" s="154">
        <v>45261</v>
      </c>
      <c r="I135" s="169" t="s">
        <v>17</v>
      </c>
      <c r="J135" s="169" t="s">
        <v>18</v>
      </c>
      <c r="K135" s="151"/>
    </row>
    <row r="136" s="134" customFormat="1" ht="62.1" customHeight="1" spans="1:11">
      <c r="A136" s="151">
        <v>62</v>
      </c>
      <c r="B136" s="151" t="s">
        <v>68</v>
      </c>
      <c r="C136" s="151" t="s">
        <v>69</v>
      </c>
      <c r="D136" s="151" t="s">
        <v>307</v>
      </c>
      <c r="E136" s="161" t="s">
        <v>308</v>
      </c>
      <c r="F136" s="151">
        <v>35.13</v>
      </c>
      <c r="G136" s="151" t="s">
        <v>46</v>
      </c>
      <c r="H136" s="154">
        <v>45261</v>
      </c>
      <c r="I136" s="169" t="s">
        <v>17</v>
      </c>
      <c r="J136" s="169" t="s">
        <v>18</v>
      </c>
      <c r="K136" s="151"/>
    </row>
    <row r="137" s="134" customFormat="1" ht="62.1" customHeight="1" spans="1:11">
      <c r="A137" s="151">
        <v>63</v>
      </c>
      <c r="B137" s="151" t="s">
        <v>68</v>
      </c>
      <c r="C137" s="151" t="s">
        <v>69</v>
      </c>
      <c r="D137" s="151" t="s">
        <v>197</v>
      </c>
      <c r="E137" s="161" t="s">
        <v>309</v>
      </c>
      <c r="F137" s="162">
        <v>60.9</v>
      </c>
      <c r="G137" s="151" t="s">
        <v>46</v>
      </c>
      <c r="H137" s="154">
        <v>45261</v>
      </c>
      <c r="I137" s="169" t="s">
        <v>17</v>
      </c>
      <c r="J137" s="169" t="s">
        <v>18</v>
      </c>
      <c r="K137" s="151"/>
    </row>
    <row r="138" s="134" customFormat="1" ht="62.1" customHeight="1" spans="1:11">
      <c r="A138" s="151">
        <v>64</v>
      </c>
      <c r="B138" s="151" t="s">
        <v>68</v>
      </c>
      <c r="C138" s="151" t="s">
        <v>69</v>
      </c>
      <c r="D138" s="151" t="s">
        <v>310</v>
      </c>
      <c r="E138" s="161" t="s">
        <v>311</v>
      </c>
      <c r="F138" s="151">
        <v>36.41</v>
      </c>
      <c r="G138" s="151" t="s">
        <v>46</v>
      </c>
      <c r="H138" s="154">
        <v>45261</v>
      </c>
      <c r="I138" s="169" t="s">
        <v>17</v>
      </c>
      <c r="J138" s="169" t="s">
        <v>18</v>
      </c>
      <c r="K138" s="151"/>
    </row>
    <row r="139" s="134" customFormat="1" ht="62.1" customHeight="1" spans="1:11">
      <c r="A139" s="151">
        <v>65</v>
      </c>
      <c r="B139" s="151" t="s">
        <v>68</v>
      </c>
      <c r="C139" s="151" t="s">
        <v>69</v>
      </c>
      <c r="D139" s="151" t="s">
        <v>312</v>
      </c>
      <c r="E139" s="161" t="s">
        <v>313</v>
      </c>
      <c r="F139" s="151">
        <v>25.71</v>
      </c>
      <c r="G139" s="151" t="s">
        <v>46</v>
      </c>
      <c r="H139" s="154">
        <v>45261</v>
      </c>
      <c r="I139" s="169" t="s">
        <v>17</v>
      </c>
      <c r="J139" s="169" t="s">
        <v>18</v>
      </c>
      <c r="K139" s="151"/>
    </row>
    <row r="140" s="134" customFormat="1" ht="62.1" customHeight="1" spans="1:11">
      <c r="A140" s="151">
        <v>66</v>
      </c>
      <c r="B140" s="151" t="s">
        <v>68</v>
      </c>
      <c r="C140" s="151" t="s">
        <v>69</v>
      </c>
      <c r="D140" s="151" t="s">
        <v>314</v>
      </c>
      <c r="E140" s="161" t="s">
        <v>315</v>
      </c>
      <c r="F140" s="151">
        <v>36.77</v>
      </c>
      <c r="G140" s="151" t="s">
        <v>46</v>
      </c>
      <c r="H140" s="154">
        <v>45261</v>
      </c>
      <c r="I140" s="169" t="s">
        <v>17</v>
      </c>
      <c r="J140" s="169" t="s">
        <v>18</v>
      </c>
      <c r="K140" s="151"/>
    </row>
    <row r="141" s="134" customFormat="1" ht="62.1" customHeight="1" spans="1:11">
      <c r="A141" s="151">
        <v>67</v>
      </c>
      <c r="B141" s="151" t="s">
        <v>68</v>
      </c>
      <c r="C141" s="151" t="s">
        <v>69</v>
      </c>
      <c r="D141" s="151" t="s">
        <v>316</v>
      </c>
      <c r="E141" s="161" t="s">
        <v>317</v>
      </c>
      <c r="F141" s="151">
        <v>36.47</v>
      </c>
      <c r="G141" s="151" t="s">
        <v>46</v>
      </c>
      <c r="H141" s="154">
        <v>45261</v>
      </c>
      <c r="I141" s="169" t="s">
        <v>17</v>
      </c>
      <c r="J141" s="169" t="s">
        <v>18</v>
      </c>
      <c r="K141" s="151"/>
    </row>
    <row r="142" s="134" customFormat="1" ht="62.1" customHeight="1" spans="1:11">
      <c r="A142" s="151">
        <v>68</v>
      </c>
      <c r="B142" s="151" t="s">
        <v>68</v>
      </c>
      <c r="C142" s="151" t="s">
        <v>69</v>
      </c>
      <c r="D142" s="151" t="s">
        <v>318</v>
      </c>
      <c r="E142" s="161" t="s">
        <v>319</v>
      </c>
      <c r="F142" s="151">
        <v>25.91</v>
      </c>
      <c r="G142" s="151" t="s">
        <v>46</v>
      </c>
      <c r="H142" s="154">
        <v>45261</v>
      </c>
      <c r="I142" s="169" t="s">
        <v>17</v>
      </c>
      <c r="J142" s="169" t="s">
        <v>18</v>
      </c>
      <c r="K142" s="151"/>
    </row>
    <row r="143" s="134" customFormat="1" ht="62.1" customHeight="1" spans="1:11">
      <c r="A143" s="151">
        <v>69</v>
      </c>
      <c r="B143" s="151" t="s">
        <v>68</v>
      </c>
      <c r="C143" s="151" t="s">
        <v>69</v>
      </c>
      <c r="D143" s="151" t="s">
        <v>320</v>
      </c>
      <c r="E143" s="161" t="s">
        <v>321</v>
      </c>
      <c r="F143" s="151">
        <v>27.28</v>
      </c>
      <c r="G143" s="151" t="s">
        <v>46</v>
      </c>
      <c r="H143" s="154">
        <v>45261</v>
      </c>
      <c r="I143" s="169" t="s">
        <v>17</v>
      </c>
      <c r="J143" s="169" t="s">
        <v>18</v>
      </c>
      <c r="K143" s="151"/>
    </row>
    <row r="144" s="134" customFormat="1" ht="62.1" customHeight="1" spans="1:11">
      <c r="A144" s="151">
        <v>70</v>
      </c>
      <c r="B144" s="151" t="s">
        <v>68</v>
      </c>
      <c r="C144" s="151" t="s">
        <v>69</v>
      </c>
      <c r="D144" s="151" t="s">
        <v>259</v>
      </c>
      <c r="E144" s="161" t="s">
        <v>322</v>
      </c>
      <c r="F144" s="151">
        <v>23.92</v>
      </c>
      <c r="G144" s="151" t="s">
        <v>46</v>
      </c>
      <c r="H144" s="154">
        <v>45261</v>
      </c>
      <c r="I144" s="169" t="s">
        <v>17</v>
      </c>
      <c r="J144" s="169" t="s">
        <v>18</v>
      </c>
      <c r="K144" s="151"/>
    </row>
    <row r="145" s="134" customFormat="1" ht="62.1" customHeight="1" spans="1:11">
      <c r="A145" s="151">
        <v>71</v>
      </c>
      <c r="B145" s="151" t="s">
        <v>68</v>
      </c>
      <c r="C145" s="151" t="s">
        <v>69</v>
      </c>
      <c r="D145" s="151" t="s">
        <v>323</v>
      </c>
      <c r="E145" s="161" t="s">
        <v>324</v>
      </c>
      <c r="F145" s="162">
        <v>15.1</v>
      </c>
      <c r="G145" s="151" t="s">
        <v>46</v>
      </c>
      <c r="H145" s="154">
        <v>45261</v>
      </c>
      <c r="I145" s="169" t="s">
        <v>17</v>
      </c>
      <c r="J145" s="169" t="s">
        <v>18</v>
      </c>
      <c r="K145" s="151"/>
    </row>
    <row r="146" s="134" customFormat="1" ht="62.1" customHeight="1" spans="1:11">
      <c r="A146" s="151">
        <v>72</v>
      </c>
      <c r="B146" s="151" t="s">
        <v>68</v>
      </c>
      <c r="C146" s="151" t="s">
        <v>69</v>
      </c>
      <c r="D146" s="151" t="s">
        <v>325</v>
      </c>
      <c r="E146" s="161" t="s">
        <v>326</v>
      </c>
      <c r="F146" s="151">
        <v>40.06</v>
      </c>
      <c r="G146" s="151" t="s">
        <v>46</v>
      </c>
      <c r="H146" s="154">
        <v>45261</v>
      </c>
      <c r="I146" s="169" t="s">
        <v>17</v>
      </c>
      <c r="J146" s="169" t="s">
        <v>18</v>
      </c>
      <c r="K146" s="151"/>
    </row>
    <row r="147" s="134" customFormat="1" ht="62.1" customHeight="1" spans="1:11">
      <c r="A147" s="151">
        <v>73</v>
      </c>
      <c r="B147" s="151" t="s">
        <v>68</v>
      </c>
      <c r="C147" s="151" t="s">
        <v>69</v>
      </c>
      <c r="D147" s="151" t="s">
        <v>327</v>
      </c>
      <c r="E147" s="161" t="s">
        <v>328</v>
      </c>
      <c r="F147" s="151">
        <v>46.68</v>
      </c>
      <c r="G147" s="151" t="s">
        <v>46</v>
      </c>
      <c r="H147" s="154">
        <v>45261</v>
      </c>
      <c r="I147" s="169" t="s">
        <v>17</v>
      </c>
      <c r="J147" s="169" t="s">
        <v>18</v>
      </c>
      <c r="K147" s="151"/>
    </row>
    <row r="148" s="134" customFormat="1" ht="62.1" customHeight="1" spans="1:11">
      <c r="A148" s="151">
        <v>74</v>
      </c>
      <c r="B148" s="151" t="s">
        <v>81</v>
      </c>
      <c r="C148" s="151" t="s">
        <v>69</v>
      </c>
      <c r="D148" s="151" t="s">
        <v>327</v>
      </c>
      <c r="E148" s="161" t="s">
        <v>329</v>
      </c>
      <c r="F148" s="151">
        <v>16</v>
      </c>
      <c r="G148" s="151" t="s">
        <v>46</v>
      </c>
      <c r="H148" s="154">
        <v>45261</v>
      </c>
      <c r="I148" s="169" t="s">
        <v>17</v>
      </c>
      <c r="J148" s="169" t="s">
        <v>18</v>
      </c>
      <c r="K148" s="151"/>
    </row>
    <row r="149" s="134" customFormat="1" ht="62.1" customHeight="1" spans="1:11">
      <c r="A149" s="151">
        <v>75</v>
      </c>
      <c r="B149" s="151" t="s">
        <v>81</v>
      </c>
      <c r="C149" s="151" t="s">
        <v>69</v>
      </c>
      <c r="D149" s="151" t="s">
        <v>330</v>
      </c>
      <c r="E149" s="161" t="s">
        <v>331</v>
      </c>
      <c r="F149" s="151">
        <v>7</v>
      </c>
      <c r="G149" s="151" t="s">
        <v>46</v>
      </c>
      <c r="H149" s="154">
        <v>45261</v>
      </c>
      <c r="I149" s="169" t="s">
        <v>17</v>
      </c>
      <c r="J149" s="169" t="s">
        <v>18</v>
      </c>
      <c r="K149" s="151"/>
    </row>
    <row r="150" s="134" customFormat="1" ht="62.1" customHeight="1" spans="1:11">
      <c r="A150" s="151">
        <v>76</v>
      </c>
      <c r="B150" s="151" t="s">
        <v>68</v>
      </c>
      <c r="C150" s="151" t="s">
        <v>69</v>
      </c>
      <c r="D150" s="151" t="s">
        <v>330</v>
      </c>
      <c r="E150" s="161" t="s">
        <v>332</v>
      </c>
      <c r="F150" s="151">
        <v>59.31</v>
      </c>
      <c r="G150" s="151" t="s">
        <v>46</v>
      </c>
      <c r="H150" s="154">
        <v>45261</v>
      </c>
      <c r="I150" s="169" t="s">
        <v>17</v>
      </c>
      <c r="J150" s="169" t="s">
        <v>18</v>
      </c>
      <c r="K150" s="151"/>
    </row>
    <row r="151" s="134" customFormat="1" ht="62.1" customHeight="1" spans="1:11">
      <c r="A151" s="151">
        <v>77</v>
      </c>
      <c r="B151" s="151" t="s">
        <v>68</v>
      </c>
      <c r="C151" s="151" t="s">
        <v>69</v>
      </c>
      <c r="D151" s="151" t="s">
        <v>333</v>
      </c>
      <c r="E151" s="161" t="s">
        <v>334</v>
      </c>
      <c r="F151" s="151">
        <v>26.69</v>
      </c>
      <c r="G151" s="151" t="s">
        <v>46</v>
      </c>
      <c r="H151" s="154">
        <v>45261</v>
      </c>
      <c r="I151" s="169" t="s">
        <v>17</v>
      </c>
      <c r="J151" s="169" t="s">
        <v>18</v>
      </c>
      <c r="K151" s="151"/>
    </row>
    <row r="152" s="134" customFormat="1" ht="62.1" customHeight="1" spans="1:11">
      <c r="A152" s="151">
        <v>78</v>
      </c>
      <c r="B152" s="151" t="s">
        <v>100</v>
      </c>
      <c r="C152" s="151" t="s">
        <v>69</v>
      </c>
      <c r="D152" s="151" t="s">
        <v>335</v>
      </c>
      <c r="E152" s="161" t="s">
        <v>336</v>
      </c>
      <c r="F152" s="151">
        <v>10.3</v>
      </c>
      <c r="G152" s="151" t="s">
        <v>46</v>
      </c>
      <c r="H152" s="154">
        <v>45261</v>
      </c>
      <c r="I152" s="169" t="s">
        <v>17</v>
      </c>
      <c r="J152" s="169" t="s">
        <v>18</v>
      </c>
      <c r="K152" s="151"/>
    </row>
    <row r="153" s="134" customFormat="1" ht="62.1" customHeight="1" spans="1:11">
      <c r="A153" s="151">
        <v>79</v>
      </c>
      <c r="B153" s="151" t="s">
        <v>68</v>
      </c>
      <c r="C153" s="151" t="s">
        <v>69</v>
      </c>
      <c r="D153" s="151" t="s">
        <v>337</v>
      </c>
      <c r="E153" s="161" t="s">
        <v>338</v>
      </c>
      <c r="F153" s="151">
        <v>95.29</v>
      </c>
      <c r="G153" s="151" t="s">
        <v>46</v>
      </c>
      <c r="H153" s="154">
        <v>45261</v>
      </c>
      <c r="I153" s="169" t="s">
        <v>17</v>
      </c>
      <c r="J153" s="169" t="s">
        <v>18</v>
      </c>
      <c r="K153" s="151"/>
    </row>
    <row r="154" s="134" customFormat="1" ht="62.1" customHeight="1" spans="1:11">
      <c r="A154" s="151">
        <v>80</v>
      </c>
      <c r="B154" s="151" t="s">
        <v>68</v>
      </c>
      <c r="C154" s="151" t="s">
        <v>69</v>
      </c>
      <c r="D154" s="151" t="s">
        <v>339</v>
      </c>
      <c r="E154" s="161" t="s">
        <v>340</v>
      </c>
      <c r="F154" s="151">
        <v>96.58</v>
      </c>
      <c r="G154" s="151" t="s">
        <v>46</v>
      </c>
      <c r="H154" s="154">
        <v>45261</v>
      </c>
      <c r="I154" s="169" t="s">
        <v>17</v>
      </c>
      <c r="J154" s="169" t="s">
        <v>18</v>
      </c>
      <c r="K154" s="151"/>
    </row>
    <row r="155" s="134" customFormat="1" ht="81" customHeight="1" spans="1:11">
      <c r="A155" s="151">
        <v>79</v>
      </c>
      <c r="B155" s="151" t="s">
        <v>341</v>
      </c>
      <c r="C155" s="151" t="s">
        <v>69</v>
      </c>
      <c r="D155" s="151" t="s">
        <v>342</v>
      </c>
      <c r="E155" s="152" t="s">
        <v>343</v>
      </c>
      <c r="F155" s="163">
        <v>550</v>
      </c>
      <c r="G155" s="163" t="s">
        <v>344</v>
      </c>
      <c r="H155" s="154">
        <v>45261</v>
      </c>
      <c r="I155" s="169" t="s">
        <v>17</v>
      </c>
      <c r="J155" s="169" t="s">
        <v>18</v>
      </c>
      <c r="K155" s="176"/>
    </row>
    <row r="156" s="138" customFormat="1" ht="63" customHeight="1" spans="1:11">
      <c r="A156" s="151">
        <v>99</v>
      </c>
      <c r="B156" s="151" t="s">
        <v>68</v>
      </c>
      <c r="C156" s="151" t="s">
        <v>69</v>
      </c>
      <c r="D156" s="153" t="s">
        <v>345</v>
      </c>
      <c r="E156" s="161" t="s">
        <v>346</v>
      </c>
      <c r="F156" s="151">
        <v>218</v>
      </c>
      <c r="G156" s="151" t="s">
        <v>46</v>
      </c>
      <c r="H156" s="154">
        <v>45261</v>
      </c>
      <c r="I156" s="169" t="s">
        <v>17</v>
      </c>
      <c r="J156" s="169" t="s">
        <v>18</v>
      </c>
      <c r="K156" s="153"/>
    </row>
    <row r="157" s="134" customFormat="1" ht="48" spans="1:11">
      <c r="A157" s="151">
        <v>102</v>
      </c>
      <c r="B157" s="151" t="s">
        <v>68</v>
      </c>
      <c r="C157" s="151" t="s">
        <v>69</v>
      </c>
      <c r="D157" s="153" t="s">
        <v>347</v>
      </c>
      <c r="E157" s="161" t="s">
        <v>348</v>
      </c>
      <c r="F157" s="151">
        <v>19.04</v>
      </c>
      <c r="G157" s="151" t="s">
        <v>46</v>
      </c>
      <c r="H157" s="154">
        <v>45261</v>
      </c>
      <c r="I157" s="169" t="s">
        <v>17</v>
      </c>
      <c r="J157" s="169" t="s">
        <v>18</v>
      </c>
      <c r="K157" s="153"/>
    </row>
    <row r="158" s="134" customFormat="1" ht="48" spans="1:11">
      <c r="A158" s="151">
        <v>103</v>
      </c>
      <c r="B158" s="151" t="s">
        <v>68</v>
      </c>
      <c r="C158" s="151" t="s">
        <v>69</v>
      </c>
      <c r="D158" s="153" t="s">
        <v>349</v>
      </c>
      <c r="E158" s="161" t="s">
        <v>350</v>
      </c>
      <c r="F158" s="151">
        <v>22.96</v>
      </c>
      <c r="G158" s="151" t="s">
        <v>46</v>
      </c>
      <c r="H158" s="154">
        <v>45261</v>
      </c>
      <c r="I158" s="169" t="s">
        <v>17</v>
      </c>
      <c r="J158" s="169" t="s">
        <v>18</v>
      </c>
      <c r="K158" s="153"/>
    </row>
    <row r="159" s="134" customFormat="1" ht="48" spans="1:11">
      <c r="A159" s="151">
        <v>104</v>
      </c>
      <c r="B159" s="151" t="s">
        <v>68</v>
      </c>
      <c r="C159" s="151" t="s">
        <v>69</v>
      </c>
      <c r="D159" s="153" t="s">
        <v>351</v>
      </c>
      <c r="E159" s="161" t="s">
        <v>352</v>
      </c>
      <c r="F159" s="151">
        <v>25.24</v>
      </c>
      <c r="G159" s="151" t="s">
        <v>46</v>
      </c>
      <c r="H159" s="154">
        <v>45261</v>
      </c>
      <c r="I159" s="169" t="s">
        <v>17</v>
      </c>
      <c r="J159" s="169" t="s">
        <v>18</v>
      </c>
      <c r="K159" s="153"/>
    </row>
    <row r="160" ht="36" spans="1:11">
      <c r="A160" s="151">
        <v>65</v>
      </c>
      <c r="B160" s="151" t="s">
        <v>68</v>
      </c>
      <c r="C160" s="151" t="s">
        <v>69</v>
      </c>
      <c r="D160" s="151" t="s">
        <v>353</v>
      </c>
      <c r="E160" s="151" t="s">
        <v>354</v>
      </c>
      <c r="F160" s="151">
        <v>20</v>
      </c>
      <c r="G160" s="163" t="s">
        <v>46</v>
      </c>
      <c r="H160" s="154">
        <v>45261</v>
      </c>
      <c r="I160" s="151" t="s">
        <v>17</v>
      </c>
      <c r="J160" s="169" t="s">
        <v>18</v>
      </c>
      <c r="K160" s="151"/>
    </row>
    <row r="161" ht="36" spans="1:11">
      <c r="A161" s="151">
        <v>69</v>
      </c>
      <c r="B161" s="151" t="s">
        <v>68</v>
      </c>
      <c r="C161" s="151" t="s">
        <v>69</v>
      </c>
      <c r="D161" s="151" t="s">
        <v>355</v>
      </c>
      <c r="E161" s="151" t="s">
        <v>356</v>
      </c>
      <c r="F161" s="151">
        <v>19</v>
      </c>
      <c r="G161" s="163" t="s">
        <v>46</v>
      </c>
      <c r="H161" s="154">
        <v>45261</v>
      </c>
      <c r="I161" s="151" t="s">
        <v>17</v>
      </c>
      <c r="J161" s="169" t="s">
        <v>18</v>
      </c>
      <c r="K161" s="151"/>
    </row>
    <row r="162" ht="60" spans="1:11">
      <c r="A162" s="151">
        <v>70</v>
      </c>
      <c r="B162" s="151" t="s">
        <v>68</v>
      </c>
      <c r="C162" s="151" t="s">
        <v>69</v>
      </c>
      <c r="D162" s="151" t="s">
        <v>357</v>
      </c>
      <c r="E162" s="151" t="s">
        <v>358</v>
      </c>
      <c r="F162" s="151">
        <v>38</v>
      </c>
      <c r="G162" s="163" t="s">
        <v>46</v>
      </c>
      <c r="H162" s="154">
        <v>45261</v>
      </c>
      <c r="I162" s="151" t="s">
        <v>17</v>
      </c>
      <c r="J162" s="169" t="s">
        <v>18</v>
      </c>
      <c r="K162" s="151"/>
    </row>
    <row r="163" ht="48" spans="1:11">
      <c r="A163" s="151">
        <v>72</v>
      </c>
      <c r="B163" s="151" t="s">
        <v>68</v>
      </c>
      <c r="C163" s="151" t="s">
        <v>69</v>
      </c>
      <c r="D163" s="151" t="s">
        <v>359</v>
      </c>
      <c r="E163" s="151" t="s">
        <v>360</v>
      </c>
      <c r="F163" s="151">
        <v>70.45</v>
      </c>
      <c r="G163" s="163" t="s">
        <v>46</v>
      </c>
      <c r="H163" s="154">
        <v>45261</v>
      </c>
      <c r="I163" s="151" t="s">
        <v>17</v>
      </c>
      <c r="J163" s="169" t="s">
        <v>18</v>
      </c>
      <c r="K163" s="151"/>
    </row>
    <row r="164" ht="48" spans="1:11">
      <c r="A164" s="151">
        <v>73</v>
      </c>
      <c r="B164" s="151" t="s">
        <v>68</v>
      </c>
      <c r="C164" s="151" t="s">
        <v>69</v>
      </c>
      <c r="D164" s="151" t="s">
        <v>361</v>
      </c>
      <c r="E164" s="151" t="s">
        <v>362</v>
      </c>
      <c r="F164" s="151">
        <v>27</v>
      </c>
      <c r="G164" s="163" t="s">
        <v>46</v>
      </c>
      <c r="H164" s="154">
        <v>45261</v>
      </c>
      <c r="I164" s="151" t="s">
        <v>17</v>
      </c>
      <c r="J164" s="169" t="s">
        <v>18</v>
      </c>
      <c r="K164" s="151"/>
    </row>
    <row r="165" ht="36" spans="1:11">
      <c r="A165" s="151">
        <v>74</v>
      </c>
      <c r="B165" s="151" t="s">
        <v>81</v>
      </c>
      <c r="C165" s="151" t="s">
        <v>69</v>
      </c>
      <c r="D165" s="151" t="s">
        <v>361</v>
      </c>
      <c r="E165" s="151" t="s">
        <v>363</v>
      </c>
      <c r="F165" s="151">
        <v>3</v>
      </c>
      <c r="G165" s="163" t="s">
        <v>46</v>
      </c>
      <c r="H165" s="154">
        <v>45261</v>
      </c>
      <c r="I165" s="151" t="s">
        <v>17</v>
      </c>
      <c r="J165" s="169" t="s">
        <v>18</v>
      </c>
      <c r="K165" s="151"/>
    </row>
    <row r="166" ht="48" spans="1:11">
      <c r="A166" s="151">
        <v>75</v>
      </c>
      <c r="B166" s="151" t="s">
        <v>68</v>
      </c>
      <c r="C166" s="151" t="s">
        <v>69</v>
      </c>
      <c r="D166" s="151" t="s">
        <v>364</v>
      </c>
      <c r="E166" s="151" t="s">
        <v>365</v>
      </c>
      <c r="F166" s="151">
        <v>74</v>
      </c>
      <c r="G166" s="163" t="s">
        <v>46</v>
      </c>
      <c r="H166" s="154">
        <v>45261</v>
      </c>
      <c r="I166" s="151" t="s">
        <v>17</v>
      </c>
      <c r="J166" s="169" t="s">
        <v>18</v>
      </c>
      <c r="K166" s="151"/>
    </row>
    <row r="167" ht="48" spans="1:11">
      <c r="A167" s="151">
        <v>76</v>
      </c>
      <c r="B167" s="151" t="s">
        <v>68</v>
      </c>
      <c r="C167" s="151" t="s">
        <v>69</v>
      </c>
      <c r="D167" s="151" t="s">
        <v>366</v>
      </c>
      <c r="E167" s="151" t="s">
        <v>367</v>
      </c>
      <c r="F167" s="151">
        <v>20</v>
      </c>
      <c r="G167" s="163" t="s">
        <v>46</v>
      </c>
      <c r="H167" s="154">
        <v>45261</v>
      </c>
      <c r="I167" s="151" t="s">
        <v>17</v>
      </c>
      <c r="J167" s="169" t="s">
        <v>18</v>
      </c>
      <c r="K167" s="151"/>
    </row>
    <row r="168" ht="48" spans="1:11">
      <c r="A168" s="151">
        <v>77</v>
      </c>
      <c r="B168" s="151" t="s">
        <v>81</v>
      </c>
      <c r="C168" s="151" t="s">
        <v>69</v>
      </c>
      <c r="D168" s="151" t="s">
        <v>366</v>
      </c>
      <c r="E168" s="151" t="s">
        <v>368</v>
      </c>
      <c r="F168" s="151">
        <v>53</v>
      </c>
      <c r="G168" s="163" t="s">
        <v>46</v>
      </c>
      <c r="H168" s="154">
        <v>45261</v>
      </c>
      <c r="I168" s="151" t="s">
        <v>17</v>
      </c>
      <c r="J168" s="169" t="s">
        <v>18</v>
      </c>
      <c r="K168" s="151"/>
    </row>
    <row r="169" ht="48" spans="1:11">
      <c r="A169" s="151">
        <v>78</v>
      </c>
      <c r="B169" s="151" t="s">
        <v>68</v>
      </c>
      <c r="C169" s="151" t="s">
        <v>69</v>
      </c>
      <c r="D169" s="151" t="s">
        <v>123</v>
      </c>
      <c r="E169" s="151" t="s">
        <v>369</v>
      </c>
      <c r="F169" s="151">
        <v>88.91</v>
      </c>
      <c r="G169" s="163" t="s">
        <v>46</v>
      </c>
      <c r="H169" s="154">
        <v>45261</v>
      </c>
      <c r="I169" s="151" t="s">
        <v>17</v>
      </c>
      <c r="J169" s="169" t="s">
        <v>18</v>
      </c>
      <c r="K169" s="151"/>
    </row>
    <row r="170" ht="84" spans="1:11">
      <c r="A170" s="151">
        <v>81</v>
      </c>
      <c r="B170" s="151" t="s">
        <v>68</v>
      </c>
      <c r="C170" s="151" t="s">
        <v>69</v>
      </c>
      <c r="D170" s="151" t="s">
        <v>193</v>
      </c>
      <c r="E170" s="151" t="s">
        <v>370</v>
      </c>
      <c r="F170" s="151">
        <v>750</v>
      </c>
      <c r="G170" s="163" t="s">
        <v>46</v>
      </c>
      <c r="H170" s="154">
        <v>45261</v>
      </c>
      <c r="I170" s="151" t="s">
        <v>17</v>
      </c>
      <c r="J170" s="169" t="s">
        <v>18</v>
      </c>
      <c r="K170" s="151"/>
    </row>
    <row r="171" ht="36" spans="1:11">
      <c r="A171" s="151">
        <v>82</v>
      </c>
      <c r="B171" s="151" t="s">
        <v>68</v>
      </c>
      <c r="C171" s="151" t="s">
        <v>69</v>
      </c>
      <c r="D171" s="151" t="s">
        <v>371</v>
      </c>
      <c r="E171" s="151" t="s">
        <v>372</v>
      </c>
      <c r="F171" s="151">
        <v>33</v>
      </c>
      <c r="G171" s="163" t="s">
        <v>46</v>
      </c>
      <c r="H171" s="154">
        <v>45261</v>
      </c>
      <c r="I171" s="151" t="s">
        <v>17</v>
      </c>
      <c r="J171" s="169" t="s">
        <v>18</v>
      </c>
      <c r="K171" s="151"/>
    </row>
    <row r="172" ht="48" spans="1:11">
      <c r="A172" s="151">
        <v>83</v>
      </c>
      <c r="B172" s="151" t="s">
        <v>68</v>
      </c>
      <c r="C172" s="151" t="s">
        <v>69</v>
      </c>
      <c r="D172" s="151" t="s">
        <v>373</v>
      </c>
      <c r="E172" s="151" t="s">
        <v>374</v>
      </c>
      <c r="F172" s="151">
        <v>37</v>
      </c>
      <c r="G172" s="163" t="s">
        <v>46</v>
      </c>
      <c r="H172" s="154">
        <v>45261</v>
      </c>
      <c r="I172" s="151" t="s">
        <v>17</v>
      </c>
      <c r="J172" s="169" t="s">
        <v>18</v>
      </c>
      <c r="K172" s="151"/>
    </row>
    <row r="173" ht="36" spans="1:11">
      <c r="A173" s="151">
        <v>84</v>
      </c>
      <c r="B173" s="151" t="s">
        <v>81</v>
      </c>
      <c r="C173" s="151" t="s">
        <v>69</v>
      </c>
      <c r="D173" s="151" t="s">
        <v>373</v>
      </c>
      <c r="E173" s="151" t="s">
        <v>375</v>
      </c>
      <c r="F173" s="151">
        <v>7</v>
      </c>
      <c r="G173" s="163" t="s">
        <v>46</v>
      </c>
      <c r="H173" s="154">
        <v>45261</v>
      </c>
      <c r="I173" s="151" t="s">
        <v>17</v>
      </c>
      <c r="J173" s="169" t="s">
        <v>18</v>
      </c>
      <c r="K173" s="151"/>
    </row>
    <row r="174" ht="48" spans="1:11">
      <c r="A174" s="151">
        <v>86</v>
      </c>
      <c r="B174" s="151" t="s">
        <v>68</v>
      </c>
      <c r="C174" s="151" t="s">
        <v>69</v>
      </c>
      <c r="D174" s="151" t="s">
        <v>273</v>
      </c>
      <c r="E174" s="151" t="s">
        <v>376</v>
      </c>
      <c r="F174" s="151">
        <v>23</v>
      </c>
      <c r="G174" s="163" t="s">
        <v>46</v>
      </c>
      <c r="H174" s="154">
        <v>45261</v>
      </c>
      <c r="I174" s="151" t="s">
        <v>17</v>
      </c>
      <c r="J174" s="169" t="s">
        <v>18</v>
      </c>
      <c r="K174" s="151"/>
    </row>
    <row r="175" ht="36" spans="1:11">
      <c r="A175" s="151">
        <v>87</v>
      </c>
      <c r="B175" s="151" t="s">
        <v>100</v>
      </c>
      <c r="C175" s="151" t="s">
        <v>69</v>
      </c>
      <c r="D175" s="151" t="s">
        <v>377</v>
      </c>
      <c r="E175" s="151" t="s">
        <v>378</v>
      </c>
      <c r="F175" s="151">
        <v>34.2</v>
      </c>
      <c r="G175" s="163" t="s">
        <v>46</v>
      </c>
      <c r="H175" s="154">
        <v>45261</v>
      </c>
      <c r="I175" s="151" t="s">
        <v>17</v>
      </c>
      <c r="J175" s="169" t="s">
        <v>18</v>
      </c>
      <c r="K175" s="151"/>
    </row>
    <row r="176" ht="48" spans="1:11">
      <c r="A176" s="151">
        <v>89</v>
      </c>
      <c r="B176" s="151" t="s">
        <v>68</v>
      </c>
      <c r="C176" s="151" t="s">
        <v>69</v>
      </c>
      <c r="D176" s="151" t="s">
        <v>379</v>
      </c>
      <c r="E176" s="151" t="s">
        <v>380</v>
      </c>
      <c r="F176" s="151">
        <v>53.61</v>
      </c>
      <c r="G176" s="163" t="s">
        <v>46</v>
      </c>
      <c r="H176" s="154">
        <v>45261</v>
      </c>
      <c r="I176" s="151" t="s">
        <v>17</v>
      </c>
      <c r="J176" s="169" t="s">
        <v>18</v>
      </c>
      <c r="K176" s="151"/>
    </row>
    <row r="177" ht="48" spans="1:11">
      <c r="A177" s="151">
        <v>90</v>
      </c>
      <c r="B177" s="151" t="s">
        <v>68</v>
      </c>
      <c r="C177" s="151" t="s">
        <v>69</v>
      </c>
      <c r="D177" s="151" t="s">
        <v>381</v>
      </c>
      <c r="E177" s="151" t="s">
        <v>382</v>
      </c>
      <c r="F177" s="151">
        <v>30</v>
      </c>
      <c r="G177" s="163" t="s">
        <v>46</v>
      </c>
      <c r="H177" s="154">
        <v>45261</v>
      </c>
      <c r="I177" s="151" t="s">
        <v>17</v>
      </c>
      <c r="J177" s="169" t="s">
        <v>18</v>
      </c>
      <c r="K177" s="151"/>
    </row>
    <row r="178" ht="36" spans="1:11">
      <c r="A178" s="151">
        <v>91</v>
      </c>
      <c r="B178" s="151" t="s">
        <v>68</v>
      </c>
      <c r="C178" s="151" t="s">
        <v>69</v>
      </c>
      <c r="D178" s="151" t="s">
        <v>383</v>
      </c>
      <c r="E178" s="151" t="s">
        <v>384</v>
      </c>
      <c r="F178" s="151">
        <v>63</v>
      </c>
      <c r="G178" s="163" t="s">
        <v>46</v>
      </c>
      <c r="H178" s="154">
        <v>45261</v>
      </c>
      <c r="I178" s="151" t="s">
        <v>17</v>
      </c>
      <c r="J178" s="169" t="s">
        <v>18</v>
      </c>
      <c r="K178" s="151"/>
    </row>
    <row r="179" ht="59" customHeight="1" spans="1:11">
      <c r="A179" s="151">
        <v>96</v>
      </c>
      <c r="B179" s="151" t="s">
        <v>68</v>
      </c>
      <c r="C179" s="151" t="s">
        <v>69</v>
      </c>
      <c r="D179" s="151" t="s">
        <v>385</v>
      </c>
      <c r="E179" s="151" t="s">
        <v>386</v>
      </c>
      <c r="F179" s="151">
        <v>54.26</v>
      </c>
      <c r="G179" s="163" t="s">
        <v>46</v>
      </c>
      <c r="H179" s="154">
        <v>45261</v>
      </c>
      <c r="I179" s="151" t="s">
        <v>17</v>
      </c>
      <c r="J179" s="169" t="s">
        <v>18</v>
      </c>
      <c r="K179" s="151"/>
    </row>
    <row r="180" ht="35" customHeight="1" spans="1:11">
      <c r="A180" s="174" t="s">
        <v>387</v>
      </c>
      <c r="B180" s="175"/>
      <c r="C180" s="151"/>
      <c r="D180" s="151"/>
      <c r="E180" s="151"/>
      <c r="F180" s="151">
        <f>SUM(F4:F179)</f>
        <v>34110.93</v>
      </c>
      <c r="G180" s="163"/>
      <c r="H180" s="154"/>
      <c r="I180" s="151"/>
      <c r="J180" s="169"/>
      <c r="K180" s="151"/>
    </row>
    <row r="181" s="138" customFormat="1" ht="57.95" customHeight="1" spans="1:11">
      <c r="A181" s="151">
        <v>1</v>
      </c>
      <c r="B181" s="151" t="s">
        <v>388</v>
      </c>
      <c r="C181" s="151" t="s">
        <v>13</v>
      </c>
      <c r="D181" s="153"/>
      <c r="E181" s="153"/>
      <c r="F181" s="151">
        <v>10</v>
      </c>
      <c r="G181" s="151" t="s">
        <v>180</v>
      </c>
      <c r="H181" s="154">
        <v>45261</v>
      </c>
      <c r="I181" s="169" t="s">
        <v>17</v>
      </c>
      <c r="J181" s="169" t="s">
        <v>18</v>
      </c>
      <c r="K181" s="153"/>
    </row>
    <row r="182" s="138" customFormat="1" ht="84" customHeight="1" spans="1:11">
      <c r="A182" s="151">
        <v>2</v>
      </c>
      <c r="B182" s="151" t="s">
        <v>389</v>
      </c>
      <c r="C182" s="151" t="s">
        <v>173</v>
      </c>
      <c r="D182" s="153"/>
      <c r="E182" s="153"/>
      <c r="F182" s="151">
        <v>2990.39</v>
      </c>
      <c r="G182" s="151" t="s">
        <v>390</v>
      </c>
      <c r="H182" s="154">
        <v>45261</v>
      </c>
      <c r="I182" s="169" t="s">
        <v>391</v>
      </c>
      <c r="J182" s="169" t="s">
        <v>18</v>
      </c>
      <c r="K182" s="153"/>
    </row>
    <row r="183" s="138" customFormat="1" ht="84" customHeight="1" spans="1:11">
      <c r="A183" s="151">
        <v>3</v>
      </c>
      <c r="B183" s="151"/>
      <c r="C183" s="151"/>
      <c r="D183" s="153"/>
      <c r="E183" s="153"/>
      <c r="F183" s="151">
        <v>4130</v>
      </c>
      <c r="G183" s="151" t="s">
        <v>392</v>
      </c>
      <c r="H183" s="154">
        <v>45261</v>
      </c>
      <c r="I183" s="169" t="s">
        <v>391</v>
      </c>
      <c r="J183" s="169" t="s">
        <v>18</v>
      </c>
      <c r="K183" s="153"/>
    </row>
    <row r="184" s="134" customFormat="1" ht="37" customHeight="1" spans="1:11">
      <c r="A184" s="151" t="s">
        <v>393</v>
      </c>
      <c r="B184" s="151"/>
      <c r="C184" s="153"/>
      <c r="D184" s="153"/>
      <c r="E184" s="152"/>
      <c r="F184" s="153">
        <f>SUM(F181:F183)</f>
        <v>7130.39</v>
      </c>
      <c r="G184" s="151"/>
      <c r="H184" s="176"/>
      <c r="I184" s="151"/>
      <c r="J184" s="169"/>
      <c r="K184" s="153"/>
    </row>
  </sheetData>
  <mergeCells count="6">
    <mergeCell ref="A1:C1"/>
    <mergeCell ref="A2:K2"/>
    <mergeCell ref="A180:B180"/>
    <mergeCell ref="A184:B184"/>
    <mergeCell ref="B182:B183"/>
    <mergeCell ref="C182:C183"/>
  </mergeCells>
  <printOptions horizontalCentered="1"/>
  <pageMargins left="0.747916666666667" right="0.747916666666667" top="0.786805555555556" bottom="0.786805555555556"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88"/>
  <sheetViews>
    <sheetView zoomScale="115" zoomScaleNormal="115" topLeftCell="A80" workbookViewId="0">
      <selection activeCell="F89" sqref="F89"/>
    </sheetView>
  </sheetViews>
  <sheetFormatPr defaultColWidth="9" defaultRowHeight="26.1" customHeight="1"/>
  <cols>
    <col min="1" max="1" width="4.75" style="3" customWidth="1"/>
    <col min="2" max="2" width="12.125" style="4" customWidth="1"/>
    <col min="3" max="3" width="9.125" style="1" customWidth="1"/>
    <col min="4" max="4" width="15.3166666666667" style="3" customWidth="1"/>
    <col min="5" max="5" width="37.875" style="55" customWidth="1"/>
    <col min="6" max="6" width="8.69166666666667" style="3" customWidth="1"/>
    <col min="7" max="7" width="17.3916666666667" style="3" customWidth="1"/>
    <col min="8" max="8" width="9.45" style="5" customWidth="1"/>
    <col min="9" max="9" width="9.89166666666667" style="6" customWidth="1"/>
    <col min="10" max="10" width="7.28333333333333" style="7" customWidth="1"/>
    <col min="11" max="11" width="10.625" style="7" customWidth="1"/>
    <col min="12" max="12" width="9.75" style="86" customWidth="1"/>
    <col min="13" max="13" width="9.75" style="7" customWidth="1"/>
    <col min="14" max="14" width="16.125" style="3" customWidth="1"/>
    <col min="15" max="16" width="10.125" style="3" hidden="1" customWidth="1"/>
    <col min="17" max="188" width="10.125" style="3" customWidth="1"/>
    <col min="189" max="189" width="10.125" style="3"/>
    <col min="190" max="16384" width="9" style="3"/>
  </cols>
  <sheetData>
    <row r="1" customHeight="1" spans="1:13">
      <c r="A1" s="8" t="s">
        <v>394</v>
      </c>
      <c r="I1" s="39"/>
      <c r="J1" s="3"/>
      <c r="K1" s="3"/>
      <c r="L1" s="104"/>
      <c r="M1" s="3"/>
    </row>
    <row r="2" ht="60.95" customHeight="1" spans="1:13">
      <c r="A2" s="95" t="s">
        <v>395</v>
      </c>
      <c r="B2" s="95"/>
      <c r="C2" s="95"/>
      <c r="D2" s="95"/>
      <c r="E2" s="95"/>
      <c r="F2" s="95"/>
      <c r="G2" s="95"/>
      <c r="H2" s="96"/>
      <c r="I2" s="95"/>
      <c r="J2" s="95"/>
      <c r="K2" s="56"/>
      <c r="L2" s="105"/>
      <c r="M2" s="56"/>
    </row>
    <row r="3" s="1" customFormat="1" ht="30.95" customHeight="1" spans="1:13">
      <c r="A3" s="59" t="s">
        <v>1</v>
      </c>
      <c r="B3" s="59" t="s">
        <v>2</v>
      </c>
      <c r="C3" s="59" t="s">
        <v>3</v>
      </c>
      <c r="D3" s="59" t="s">
        <v>4</v>
      </c>
      <c r="E3" s="59" t="s">
        <v>5</v>
      </c>
      <c r="F3" s="59" t="s">
        <v>6</v>
      </c>
      <c r="G3" s="59" t="s">
        <v>7</v>
      </c>
      <c r="H3" s="60" t="s">
        <v>8</v>
      </c>
      <c r="I3" s="67" t="s">
        <v>9</v>
      </c>
      <c r="J3" s="68" t="s">
        <v>11</v>
      </c>
      <c r="K3" s="69"/>
      <c r="L3" s="106"/>
      <c r="M3" s="69"/>
    </row>
    <row r="4" s="92" customFormat="1" ht="48" spans="1:16">
      <c r="A4" s="61">
        <v>1</v>
      </c>
      <c r="B4" s="61" t="s">
        <v>12</v>
      </c>
      <c r="C4" s="61" t="s">
        <v>13</v>
      </c>
      <c r="D4" s="61" t="s">
        <v>14</v>
      </c>
      <c r="E4" s="81" t="s">
        <v>15</v>
      </c>
      <c r="F4" s="97">
        <v>1000</v>
      </c>
      <c r="G4" s="98" t="s">
        <v>16</v>
      </c>
      <c r="H4" s="64">
        <v>45261</v>
      </c>
      <c r="I4" s="70" t="s">
        <v>17</v>
      </c>
      <c r="J4" s="83"/>
      <c r="K4" s="2"/>
      <c r="L4" s="107" t="s">
        <v>396</v>
      </c>
      <c r="M4" s="1"/>
      <c r="N4" s="108"/>
      <c r="O4" s="109" t="s">
        <v>397</v>
      </c>
      <c r="P4" s="110" t="s">
        <v>398</v>
      </c>
    </row>
    <row r="5" s="92" customFormat="1" ht="117" customHeight="1" spans="1:16">
      <c r="A5" s="61">
        <v>2</v>
      </c>
      <c r="B5" s="37" t="s">
        <v>19</v>
      </c>
      <c r="C5" s="61" t="s">
        <v>13</v>
      </c>
      <c r="D5" s="61" t="s">
        <v>20</v>
      </c>
      <c r="E5" s="81" t="s">
        <v>21</v>
      </c>
      <c r="F5" s="97">
        <v>1000</v>
      </c>
      <c r="G5" s="98" t="s">
        <v>16</v>
      </c>
      <c r="H5" s="64">
        <v>45261</v>
      </c>
      <c r="I5" s="70" t="s">
        <v>17</v>
      </c>
      <c r="J5" s="83"/>
      <c r="K5" s="73"/>
      <c r="L5" s="75" t="s">
        <v>399</v>
      </c>
      <c r="M5" s="1"/>
      <c r="N5" s="111"/>
      <c r="O5" s="92" t="s">
        <v>400</v>
      </c>
      <c r="P5" s="110" t="s">
        <v>401</v>
      </c>
    </row>
    <row r="6" s="92" customFormat="1" ht="99.95" customHeight="1" spans="1:16">
      <c r="A6" s="61">
        <v>3</v>
      </c>
      <c r="B6" s="37" t="s">
        <v>22</v>
      </c>
      <c r="C6" s="61" t="s">
        <v>13</v>
      </c>
      <c r="D6" s="61" t="s">
        <v>23</v>
      </c>
      <c r="E6" s="81" t="s">
        <v>24</v>
      </c>
      <c r="F6" s="98">
        <v>1000</v>
      </c>
      <c r="G6" s="98" t="s">
        <v>16</v>
      </c>
      <c r="H6" s="64">
        <v>45261</v>
      </c>
      <c r="I6" s="70" t="s">
        <v>17</v>
      </c>
      <c r="J6" s="71"/>
      <c r="K6" s="73"/>
      <c r="L6" s="75"/>
      <c r="M6" s="1"/>
      <c r="N6" s="111"/>
      <c r="O6" s="92" t="s">
        <v>400</v>
      </c>
      <c r="P6" s="110" t="s">
        <v>401</v>
      </c>
    </row>
    <row r="7" s="92" customFormat="1" ht="92" customHeight="1" spans="1:16">
      <c r="A7" s="61">
        <v>4</v>
      </c>
      <c r="B7" s="61" t="s">
        <v>62</v>
      </c>
      <c r="C7" s="61" t="s">
        <v>13</v>
      </c>
      <c r="D7" s="61" t="s">
        <v>26</v>
      </c>
      <c r="E7" s="81" t="s">
        <v>27</v>
      </c>
      <c r="F7" s="98">
        <v>2000</v>
      </c>
      <c r="G7" s="98" t="s">
        <v>16</v>
      </c>
      <c r="H7" s="64">
        <v>45261</v>
      </c>
      <c r="I7" s="70" t="s">
        <v>17</v>
      </c>
      <c r="J7" s="83"/>
      <c r="K7" s="2"/>
      <c r="L7" s="75" t="s">
        <v>402</v>
      </c>
      <c r="M7" s="1"/>
      <c r="N7" s="111"/>
      <c r="O7" s="112" t="s">
        <v>397</v>
      </c>
      <c r="P7" s="110" t="s">
        <v>403</v>
      </c>
    </row>
    <row r="8" s="92" customFormat="1" ht="144.95" customHeight="1" spans="1:16">
      <c r="A8" s="61">
        <v>5</v>
      </c>
      <c r="B8" s="61" t="s">
        <v>28</v>
      </c>
      <c r="C8" s="61" t="s">
        <v>13</v>
      </c>
      <c r="D8" s="61" t="s">
        <v>29</v>
      </c>
      <c r="E8" s="81" t="s">
        <v>30</v>
      </c>
      <c r="F8" s="97">
        <v>1350</v>
      </c>
      <c r="G8" s="98" t="s">
        <v>16</v>
      </c>
      <c r="H8" s="64">
        <v>45261</v>
      </c>
      <c r="I8" s="70" t="s">
        <v>17</v>
      </c>
      <c r="J8" s="71" t="s">
        <v>399</v>
      </c>
      <c r="K8" s="73"/>
      <c r="L8" s="75" t="s">
        <v>399</v>
      </c>
      <c r="M8" s="1"/>
      <c r="N8" s="111"/>
      <c r="O8" s="112" t="s">
        <v>397</v>
      </c>
      <c r="P8" s="110" t="s">
        <v>403</v>
      </c>
    </row>
    <row r="9" s="92" customFormat="1" ht="104.1" customHeight="1" spans="1:16">
      <c r="A9" s="61">
        <v>6</v>
      </c>
      <c r="B9" s="98" t="s">
        <v>31</v>
      </c>
      <c r="C9" s="61" t="s">
        <v>13</v>
      </c>
      <c r="D9" s="61" t="s">
        <v>26</v>
      </c>
      <c r="E9" s="99" t="s">
        <v>32</v>
      </c>
      <c r="F9" s="97">
        <v>2550</v>
      </c>
      <c r="G9" s="98" t="s">
        <v>16</v>
      </c>
      <c r="H9" s="64">
        <v>45261</v>
      </c>
      <c r="I9" s="70" t="s">
        <v>17</v>
      </c>
      <c r="J9" s="83"/>
      <c r="K9" s="2"/>
      <c r="L9" s="75"/>
      <c r="M9" s="1"/>
      <c r="N9" s="108"/>
      <c r="O9" s="112" t="s">
        <v>397</v>
      </c>
      <c r="P9" s="110" t="s">
        <v>403</v>
      </c>
    </row>
    <row r="10" s="92" customFormat="1" ht="113.1" customHeight="1" spans="1:16">
      <c r="A10" s="61">
        <v>7</v>
      </c>
      <c r="B10" s="37" t="s">
        <v>33</v>
      </c>
      <c r="C10" s="61" t="s">
        <v>13</v>
      </c>
      <c r="D10" s="61" t="s">
        <v>34</v>
      </c>
      <c r="E10" s="100" t="s">
        <v>35</v>
      </c>
      <c r="F10" s="97">
        <v>550</v>
      </c>
      <c r="G10" s="98" t="s">
        <v>36</v>
      </c>
      <c r="H10" s="64">
        <v>45261</v>
      </c>
      <c r="I10" s="70" t="s">
        <v>17</v>
      </c>
      <c r="J10" s="83"/>
      <c r="K10" s="73" t="s">
        <v>404</v>
      </c>
      <c r="L10" s="75"/>
      <c r="M10" s="1"/>
      <c r="N10" s="111"/>
      <c r="O10" s="92" t="s">
        <v>405</v>
      </c>
      <c r="P10" s="110" t="s">
        <v>406</v>
      </c>
    </row>
    <row r="11" s="92" customFormat="1" ht="114" customHeight="1" spans="1:16">
      <c r="A11" s="61">
        <v>8</v>
      </c>
      <c r="B11" s="61" t="s">
        <v>37</v>
      </c>
      <c r="C11" s="61" t="s">
        <v>13</v>
      </c>
      <c r="D11" s="61" t="s">
        <v>38</v>
      </c>
      <c r="E11" s="99" t="s">
        <v>39</v>
      </c>
      <c r="F11" s="97">
        <v>1000</v>
      </c>
      <c r="G11" s="98" t="s">
        <v>16</v>
      </c>
      <c r="H11" s="64">
        <v>45261</v>
      </c>
      <c r="I11" s="70" t="s">
        <v>17</v>
      </c>
      <c r="J11" s="83" t="s">
        <v>399</v>
      </c>
      <c r="K11" s="2"/>
      <c r="L11" s="75" t="s">
        <v>399</v>
      </c>
      <c r="M11" s="1"/>
      <c r="N11" s="108"/>
      <c r="O11" s="112" t="s">
        <v>397</v>
      </c>
      <c r="P11" s="110" t="s">
        <v>398</v>
      </c>
    </row>
    <row r="12" s="92" customFormat="1" ht="132.95" customHeight="1" spans="1:16">
      <c r="A12" s="61">
        <v>9</v>
      </c>
      <c r="B12" s="61" t="s">
        <v>40</v>
      </c>
      <c r="C12" s="61" t="s">
        <v>13</v>
      </c>
      <c r="D12" s="61" t="s">
        <v>41</v>
      </c>
      <c r="E12" s="99" t="s">
        <v>42</v>
      </c>
      <c r="F12" s="98">
        <v>3255</v>
      </c>
      <c r="G12" s="98" t="s">
        <v>43</v>
      </c>
      <c r="H12" s="64">
        <v>45261</v>
      </c>
      <c r="I12" s="70" t="s">
        <v>17</v>
      </c>
      <c r="J12" s="83"/>
      <c r="K12" s="73" t="s">
        <v>407</v>
      </c>
      <c r="L12" s="75"/>
      <c r="M12" s="1"/>
      <c r="N12" s="111"/>
      <c r="O12" s="92" t="s">
        <v>405</v>
      </c>
      <c r="P12" s="110" t="s">
        <v>406</v>
      </c>
    </row>
    <row r="13" s="92" customFormat="1" ht="84" customHeight="1" spans="1:16">
      <c r="A13" s="61">
        <v>10</v>
      </c>
      <c r="B13" s="98" t="s">
        <v>62</v>
      </c>
      <c r="C13" s="61" t="s">
        <v>13</v>
      </c>
      <c r="D13" s="97" t="s">
        <v>26</v>
      </c>
      <c r="E13" s="99" t="s">
        <v>45</v>
      </c>
      <c r="F13" s="97">
        <v>1000</v>
      </c>
      <c r="G13" s="98" t="s">
        <v>46</v>
      </c>
      <c r="H13" s="64">
        <v>45261</v>
      </c>
      <c r="I13" s="70" t="s">
        <v>17</v>
      </c>
      <c r="J13" s="83"/>
      <c r="K13" s="2"/>
      <c r="L13" s="75"/>
      <c r="M13" s="1"/>
      <c r="N13" s="111"/>
      <c r="O13" s="92" t="s">
        <v>405</v>
      </c>
      <c r="P13" s="110" t="s">
        <v>408</v>
      </c>
    </row>
    <row r="14" s="92" customFormat="1" ht="89.1" customHeight="1" spans="1:16">
      <c r="A14" s="61">
        <v>11</v>
      </c>
      <c r="B14" s="98" t="s">
        <v>62</v>
      </c>
      <c r="C14" s="61" t="s">
        <v>13</v>
      </c>
      <c r="D14" s="97" t="s">
        <v>26</v>
      </c>
      <c r="E14" s="99" t="s">
        <v>409</v>
      </c>
      <c r="F14" s="97">
        <v>1000</v>
      </c>
      <c r="G14" s="98" t="s">
        <v>46</v>
      </c>
      <c r="H14" s="64">
        <v>45261</v>
      </c>
      <c r="I14" s="70" t="s">
        <v>17</v>
      </c>
      <c r="J14" s="83"/>
      <c r="K14" s="2"/>
      <c r="L14" s="75"/>
      <c r="M14" s="1"/>
      <c r="N14" s="111"/>
      <c r="O14" s="92" t="s">
        <v>405</v>
      </c>
      <c r="P14" s="110" t="s">
        <v>408</v>
      </c>
    </row>
    <row r="15" s="92" customFormat="1" ht="96.95" customHeight="1" spans="1:16">
      <c r="A15" s="61">
        <v>12</v>
      </c>
      <c r="B15" s="98" t="s">
        <v>62</v>
      </c>
      <c r="C15" s="61" t="s">
        <v>13</v>
      </c>
      <c r="D15" s="97" t="s">
        <v>26</v>
      </c>
      <c r="E15" s="99" t="s">
        <v>410</v>
      </c>
      <c r="F15" s="97">
        <v>1000</v>
      </c>
      <c r="G15" s="98" t="s">
        <v>46</v>
      </c>
      <c r="H15" s="64">
        <v>45261</v>
      </c>
      <c r="I15" s="70" t="s">
        <v>17</v>
      </c>
      <c r="J15" s="83"/>
      <c r="K15" s="2"/>
      <c r="L15" s="75"/>
      <c r="M15" s="1"/>
      <c r="N15" s="111"/>
      <c r="O15" s="92" t="s">
        <v>405</v>
      </c>
      <c r="P15" s="110" t="s">
        <v>408</v>
      </c>
    </row>
    <row r="16" s="92" customFormat="1" ht="138" customHeight="1" spans="1:16">
      <c r="A16" s="61">
        <v>13</v>
      </c>
      <c r="B16" s="98" t="s">
        <v>49</v>
      </c>
      <c r="C16" s="61" t="s">
        <v>13</v>
      </c>
      <c r="D16" s="61" t="s">
        <v>411</v>
      </c>
      <c r="E16" s="100" t="s">
        <v>51</v>
      </c>
      <c r="F16" s="97">
        <v>2355</v>
      </c>
      <c r="G16" s="98" t="s">
        <v>52</v>
      </c>
      <c r="H16" s="64">
        <v>45261</v>
      </c>
      <c r="I16" s="70" t="s">
        <v>17</v>
      </c>
      <c r="J16" s="83"/>
      <c r="K16" s="73" t="s">
        <v>412</v>
      </c>
      <c r="L16" s="75"/>
      <c r="M16" s="1"/>
      <c r="N16" s="111"/>
      <c r="O16" s="92" t="s">
        <v>405</v>
      </c>
      <c r="P16" s="110" t="s">
        <v>406</v>
      </c>
    </row>
    <row r="17" s="92" customFormat="1" ht="98.1" customHeight="1" spans="1:14">
      <c r="A17" s="61">
        <v>14</v>
      </c>
      <c r="B17" s="61" t="s">
        <v>53</v>
      </c>
      <c r="C17" s="61" t="s">
        <v>13</v>
      </c>
      <c r="D17" s="61" t="s">
        <v>54</v>
      </c>
      <c r="E17" s="81" t="s">
        <v>55</v>
      </c>
      <c r="F17" s="98">
        <v>1650</v>
      </c>
      <c r="G17" s="101" t="s">
        <v>56</v>
      </c>
      <c r="H17" s="64">
        <v>45261</v>
      </c>
      <c r="I17" s="70" t="s">
        <v>17</v>
      </c>
      <c r="J17" s="71"/>
      <c r="K17" s="4" t="s">
        <v>413</v>
      </c>
      <c r="L17" s="75"/>
      <c r="M17" s="4"/>
      <c r="N17" s="111"/>
    </row>
    <row r="18" s="93" customFormat="1" ht="78" customHeight="1" spans="1:14">
      <c r="A18" s="61">
        <v>15</v>
      </c>
      <c r="B18" s="98" t="s">
        <v>414</v>
      </c>
      <c r="C18" s="61" t="s">
        <v>13</v>
      </c>
      <c r="D18" s="97" t="s">
        <v>58</v>
      </c>
      <c r="E18" s="81" t="s">
        <v>59</v>
      </c>
      <c r="F18" s="61">
        <v>244.22</v>
      </c>
      <c r="G18" s="61" t="s">
        <v>60</v>
      </c>
      <c r="H18" s="64">
        <v>45261</v>
      </c>
      <c r="I18" s="70" t="s">
        <v>61</v>
      </c>
      <c r="J18" s="71"/>
      <c r="K18" s="4" t="s">
        <v>415</v>
      </c>
      <c r="L18" s="75" t="s">
        <v>399</v>
      </c>
      <c r="M18" s="4"/>
      <c r="N18" s="113"/>
    </row>
    <row r="19" s="93" customFormat="1" ht="38.1" customHeight="1" spans="1:14">
      <c r="A19" s="61">
        <v>16</v>
      </c>
      <c r="B19" s="98" t="s">
        <v>62</v>
      </c>
      <c r="C19" s="61" t="s">
        <v>13</v>
      </c>
      <c r="D19" s="97" t="s">
        <v>63</v>
      </c>
      <c r="E19" s="81" t="s">
        <v>64</v>
      </c>
      <c r="F19" s="61">
        <v>2210.27</v>
      </c>
      <c r="G19" s="98" t="s">
        <v>46</v>
      </c>
      <c r="H19" s="64">
        <v>45261</v>
      </c>
      <c r="I19" s="70" t="s">
        <v>17</v>
      </c>
      <c r="J19" s="71"/>
      <c r="K19" s="73"/>
      <c r="L19" s="75"/>
      <c r="M19" s="4"/>
      <c r="N19" s="113"/>
    </row>
    <row r="20" s="3" customFormat="1" ht="62.1" customHeight="1" spans="1:13">
      <c r="A20" s="61">
        <v>17</v>
      </c>
      <c r="B20" s="61" t="s">
        <v>65</v>
      </c>
      <c r="C20" s="61" t="s">
        <v>13</v>
      </c>
      <c r="D20" s="61" t="s">
        <v>34</v>
      </c>
      <c r="E20" s="81" t="s">
        <v>66</v>
      </c>
      <c r="F20" s="61">
        <v>62</v>
      </c>
      <c r="G20" s="61" t="s">
        <v>416</v>
      </c>
      <c r="H20" s="64">
        <v>45261</v>
      </c>
      <c r="I20" s="70" t="s">
        <v>17</v>
      </c>
      <c r="J20" s="71"/>
      <c r="K20" s="73" t="s">
        <v>417</v>
      </c>
      <c r="L20" s="75"/>
      <c r="M20" s="114"/>
    </row>
    <row r="21" s="3" customFormat="1" ht="62.1" customHeight="1" spans="1:13">
      <c r="A21" s="61">
        <v>18</v>
      </c>
      <c r="B21" s="61" t="s">
        <v>68</v>
      </c>
      <c r="C21" s="61" t="s">
        <v>69</v>
      </c>
      <c r="D21" s="61" t="s">
        <v>70</v>
      </c>
      <c r="E21" s="62" t="s">
        <v>71</v>
      </c>
      <c r="F21" s="61">
        <v>84.64</v>
      </c>
      <c r="G21" s="63" t="s">
        <v>72</v>
      </c>
      <c r="H21" s="64">
        <v>45261</v>
      </c>
      <c r="I21" s="70" t="s">
        <v>17</v>
      </c>
      <c r="J21" s="115" t="s">
        <v>418</v>
      </c>
      <c r="K21" s="116"/>
      <c r="L21" s="117" t="s">
        <v>396</v>
      </c>
      <c r="M21" s="114"/>
    </row>
    <row r="22" s="3" customFormat="1" ht="62.1" customHeight="1" spans="1:13">
      <c r="A22" s="61">
        <v>19</v>
      </c>
      <c r="B22" s="61" t="s">
        <v>68</v>
      </c>
      <c r="C22" s="61" t="s">
        <v>69</v>
      </c>
      <c r="D22" s="61" t="s">
        <v>73</v>
      </c>
      <c r="E22" s="62" t="s">
        <v>74</v>
      </c>
      <c r="F22" s="61">
        <v>30.6</v>
      </c>
      <c r="G22" s="63" t="s">
        <v>72</v>
      </c>
      <c r="H22" s="64">
        <v>45261</v>
      </c>
      <c r="I22" s="70" t="s">
        <v>17</v>
      </c>
      <c r="J22" s="115" t="s">
        <v>418</v>
      </c>
      <c r="K22" s="116"/>
      <c r="L22" s="117" t="s">
        <v>396</v>
      </c>
      <c r="M22" s="114"/>
    </row>
    <row r="23" s="3" customFormat="1" ht="62.1" customHeight="1" spans="1:13">
      <c r="A23" s="61">
        <v>20</v>
      </c>
      <c r="B23" s="61" t="s">
        <v>68</v>
      </c>
      <c r="C23" s="61" t="s">
        <v>69</v>
      </c>
      <c r="D23" s="61" t="s">
        <v>75</v>
      </c>
      <c r="E23" s="62" t="s">
        <v>76</v>
      </c>
      <c r="F23" s="61">
        <v>17.69</v>
      </c>
      <c r="G23" s="63" t="s">
        <v>72</v>
      </c>
      <c r="H23" s="64">
        <v>45261</v>
      </c>
      <c r="I23" s="70" t="s">
        <v>17</v>
      </c>
      <c r="J23" s="115" t="s">
        <v>418</v>
      </c>
      <c r="K23" s="116"/>
      <c r="L23" s="117" t="s">
        <v>396</v>
      </c>
      <c r="M23" s="114"/>
    </row>
    <row r="24" s="3" customFormat="1" ht="62.1" customHeight="1" spans="1:13">
      <c r="A24" s="61">
        <v>21</v>
      </c>
      <c r="B24" s="61" t="s">
        <v>68</v>
      </c>
      <c r="C24" s="61" t="s">
        <v>69</v>
      </c>
      <c r="D24" s="61" t="s">
        <v>77</v>
      </c>
      <c r="E24" s="62" t="s">
        <v>78</v>
      </c>
      <c r="F24" s="61">
        <v>74.53</v>
      </c>
      <c r="G24" s="63" t="s">
        <v>72</v>
      </c>
      <c r="H24" s="64">
        <v>45261</v>
      </c>
      <c r="I24" s="70" t="s">
        <v>17</v>
      </c>
      <c r="J24" s="115" t="s">
        <v>418</v>
      </c>
      <c r="K24" s="116"/>
      <c r="L24" s="117" t="s">
        <v>396</v>
      </c>
      <c r="M24" s="114"/>
    </row>
    <row r="25" s="3" customFormat="1" ht="62.1" customHeight="1" spans="1:13">
      <c r="A25" s="61">
        <v>22</v>
      </c>
      <c r="B25" s="61" t="s">
        <v>68</v>
      </c>
      <c r="C25" s="61" t="s">
        <v>69</v>
      </c>
      <c r="D25" s="61" t="s">
        <v>79</v>
      </c>
      <c r="E25" s="62" t="s">
        <v>80</v>
      </c>
      <c r="F25" s="61">
        <v>16.36</v>
      </c>
      <c r="G25" s="63" t="s">
        <v>72</v>
      </c>
      <c r="H25" s="64">
        <v>45261</v>
      </c>
      <c r="I25" s="70" t="s">
        <v>17</v>
      </c>
      <c r="J25" s="115" t="s">
        <v>418</v>
      </c>
      <c r="K25" s="116"/>
      <c r="L25" s="117" t="s">
        <v>396</v>
      </c>
      <c r="M25" s="114"/>
    </row>
    <row r="26" s="3" customFormat="1" ht="62.1" customHeight="1" spans="1:13">
      <c r="A26" s="61">
        <v>23</v>
      </c>
      <c r="B26" s="61" t="s">
        <v>81</v>
      </c>
      <c r="C26" s="61" t="s">
        <v>69</v>
      </c>
      <c r="D26" s="61" t="s">
        <v>82</v>
      </c>
      <c r="E26" s="62" t="s">
        <v>83</v>
      </c>
      <c r="F26" s="77">
        <v>27.78</v>
      </c>
      <c r="G26" s="63" t="s">
        <v>72</v>
      </c>
      <c r="H26" s="64">
        <v>45261</v>
      </c>
      <c r="I26" s="70" t="s">
        <v>17</v>
      </c>
      <c r="J26" s="115" t="s">
        <v>418</v>
      </c>
      <c r="K26" s="116"/>
      <c r="L26" s="117" t="s">
        <v>396</v>
      </c>
      <c r="M26" s="114"/>
    </row>
    <row r="27" s="3" customFormat="1" ht="62.1" customHeight="1" spans="1:13">
      <c r="A27" s="61">
        <v>24</v>
      </c>
      <c r="B27" s="61" t="s">
        <v>68</v>
      </c>
      <c r="C27" s="61" t="s">
        <v>69</v>
      </c>
      <c r="D27" s="61" t="s">
        <v>84</v>
      </c>
      <c r="E27" s="62" t="s">
        <v>85</v>
      </c>
      <c r="F27" s="61">
        <v>35.17</v>
      </c>
      <c r="G27" s="63" t="s">
        <v>72</v>
      </c>
      <c r="H27" s="64">
        <v>45261</v>
      </c>
      <c r="I27" s="70" t="s">
        <v>17</v>
      </c>
      <c r="J27" s="115" t="s">
        <v>418</v>
      </c>
      <c r="K27" s="116"/>
      <c r="L27" s="117" t="s">
        <v>396</v>
      </c>
      <c r="M27" s="114"/>
    </row>
    <row r="28" s="3" customFormat="1" ht="62.1" customHeight="1" spans="1:13">
      <c r="A28" s="61">
        <v>25</v>
      </c>
      <c r="B28" s="61" t="s">
        <v>68</v>
      </c>
      <c r="C28" s="61" t="s">
        <v>69</v>
      </c>
      <c r="D28" s="61" t="s">
        <v>86</v>
      </c>
      <c r="E28" s="62" t="s">
        <v>87</v>
      </c>
      <c r="F28" s="61">
        <v>47.31</v>
      </c>
      <c r="G28" s="63" t="s">
        <v>88</v>
      </c>
      <c r="H28" s="64">
        <v>45261</v>
      </c>
      <c r="I28" s="70" t="s">
        <v>17</v>
      </c>
      <c r="J28" s="115" t="s">
        <v>418</v>
      </c>
      <c r="K28" s="118" t="s">
        <v>419</v>
      </c>
      <c r="L28" s="117" t="s">
        <v>396</v>
      </c>
      <c r="M28" s="114"/>
    </row>
    <row r="29" s="3" customFormat="1" ht="62.1" customHeight="1" spans="1:13">
      <c r="A29" s="61">
        <v>26</v>
      </c>
      <c r="B29" s="61" t="s">
        <v>68</v>
      </c>
      <c r="C29" s="61" t="s">
        <v>69</v>
      </c>
      <c r="D29" s="61" t="s">
        <v>89</v>
      </c>
      <c r="E29" s="62" t="s">
        <v>90</v>
      </c>
      <c r="F29" s="61">
        <v>13.89</v>
      </c>
      <c r="G29" s="63" t="s">
        <v>46</v>
      </c>
      <c r="H29" s="64">
        <v>45261</v>
      </c>
      <c r="I29" s="70" t="s">
        <v>17</v>
      </c>
      <c r="J29" s="115" t="s">
        <v>418</v>
      </c>
      <c r="K29" s="116"/>
      <c r="L29" s="117" t="s">
        <v>396</v>
      </c>
      <c r="M29" s="114"/>
    </row>
    <row r="30" s="3" customFormat="1" ht="62.1" customHeight="1" spans="1:13">
      <c r="A30" s="61">
        <v>27</v>
      </c>
      <c r="B30" s="61" t="s">
        <v>68</v>
      </c>
      <c r="C30" s="61" t="s">
        <v>69</v>
      </c>
      <c r="D30" s="61" t="s">
        <v>91</v>
      </c>
      <c r="E30" s="62" t="s">
        <v>92</v>
      </c>
      <c r="F30" s="61">
        <v>19.72</v>
      </c>
      <c r="G30" s="63" t="s">
        <v>46</v>
      </c>
      <c r="H30" s="64">
        <v>45261</v>
      </c>
      <c r="I30" s="70" t="s">
        <v>17</v>
      </c>
      <c r="J30" s="115" t="s">
        <v>418</v>
      </c>
      <c r="K30" s="116"/>
      <c r="L30" s="117" t="s">
        <v>396</v>
      </c>
      <c r="M30" s="114"/>
    </row>
    <row r="31" s="3" customFormat="1" ht="62.1" customHeight="1" spans="1:13">
      <c r="A31" s="61">
        <v>28</v>
      </c>
      <c r="B31" s="61" t="s">
        <v>68</v>
      </c>
      <c r="C31" s="61" t="s">
        <v>69</v>
      </c>
      <c r="D31" s="61" t="s">
        <v>93</v>
      </c>
      <c r="E31" s="62" t="s">
        <v>94</v>
      </c>
      <c r="F31" s="61">
        <v>15.78</v>
      </c>
      <c r="G31" s="63" t="s">
        <v>46</v>
      </c>
      <c r="H31" s="64">
        <v>45261</v>
      </c>
      <c r="I31" s="70" t="s">
        <v>17</v>
      </c>
      <c r="J31" s="115" t="s">
        <v>418</v>
      </c>
      <c r="K31" s="116"/>
      <c r="L31" s="117" t="s">
        <v>396</v>
      </c>
      <c r="M31" s="114"/>
    </row>
    <row r="32" s="3" customFormat="1" ht="62.1" customHeight="1" spans="1:13">
      <c r="A32" s="61">
        <v>29</v>
      </c>
      <c r="B32" s="61" t="s">
        <v>68</v>
      </c>
      <c r="C32" s="61" t="s">
        <v>69</v>
      </c>
      <c r="D32" s="61" t="s">
        <v>95</v>
      </c>
      <c r="E32" s="62" t="s">
        <v>96</v>
      </c>
      <c r="F32" s="61">
        <v>51.51</v>
      </c>
      <c r="G32" s="63" t="s">
        <v>46</v>
      </c>
      <c r="H32" s="64">
        <v>45261</v>
      </c>
      <c r="I32" s="70" t="s">
        <v>17</v>
      </c>
      <c r="J32" s="115" t="s">
        <v>418</v>
      </c>
      <c r="K32" s="116"/>
      <c r="L32" s="117" t="s">
        <v>396</v>
      </c>
      <c r="M32" s="114"/>
    </row>
    <row r="33" s="3" customFormat="1" ht="62.1" customHeight="1" spans="1:13">
      <c r="A33" s="61">
        <v>30</v>
      </c>
      <c r="B33" s="61" t="s">
        <v>68</v>
      </c>
      <c r="C33" s="61" t="s">
        <v>69</v>
      </c>
      <c r="D33" s="61" t="s">
        <v>97</v>
      </c>
      <c r="E33" s="62" t="s">
        <v>98</v>
      </c>
      <c r="F33" s="61">
        <v>70.54</v>
      </c>
      <c r="G33" s="63" t="s">
        <v>46</v>
      </c>
      <c r="H33" s="64">
        <v>45261</v>
      </c>
      <c r="I33" s="70" t="s">
        <v>17</v>
      </c>
      <c r="J33" s="115" t="s">
        <v>418</v>
      </c>
      <c r="K33" s="116"/>
      <c r="L33" s="117" t="s">
        <v>396</v>
      </c>
      <c r="M33" s="114"/>
    </row>
    <row r="34" s="3" customFormat="1" ht="62.1" customHeight="1" spans="1:13">
      <c r="A34" s="61">
        <v>31</v>
      </c>
      <c r="B34" s="61" t="s">
        <v>81</v>
      </c>
      <c r="C34" s="61" t="s">
        <v>69</v>
      </c>
      <c r="D34" s="61" t="s">
        <v>97</v>
      </c>
      <c r="E34" s="62" t="s">
        <v>99</v>
      </c>
      <c r="F34" s="61">
        <v>22</v>
      </c>
      <c r="G34" s="63" t="s">
        <v>46</v>
      </c>
      <c r="H34" s="64">
        <v>45261</v>
      </c>
      <c r="I34" s="70" t="s">
        <v>17</v>
      </c>
      <c r="J34" s="115" t="s">
        <v>418</v>
      </c>
      <c r="K34" s="116"/>
      <c r="L34" s="117" t="s">
        <v>396</v>
      </c>
      <c r="M34" s="114"/>
    </row>
    <row r="35" s="3" customFormat="1" ht="62.1" customHeight="1" spans="1:13">
      <c r="A35" s="61">
        <v>32</v>
      </c>
      <c r="B35" s="61" t="s">
        <v>100</v>
      </c>
      <c r="C35" s="61" t="s">
        <v>69</v>
      </c>
      <c r="D35" s="61" t="s">
        <v>97</v>
      </c>
      <c r="E35" s="62" t="s">
        <v>101</v>
      </c>
      <c r="F35" s="61">
        <v>1.9</v>
      </c>
      <c r="G35" s="63" t="s">
        <v>46</v>
      </c>
      <c r="H35" s="64">
        <v>45261</v>
      </c>
      <c r="I35" s="70" t="s">
        <v>17</v>
      </c>
      <c r="J35" s="115" t="s">
        <v>418</v>
      </c>
      <c r="K35" s="116"/>
      <c r="L35" s="117" t="s">
        <v>396</v>
      </c>
      <c r="M35" s="114"/>
    </row>
    <row r="36" s="3" customFormat="1" ht="62.1" customHeight="1" spans="1:13">
      <c r="A36" s="61">
        <v>33</v>
      </c>
      <c r="B36" s="61" t="s">
        <v>68</v>
      </c>
      <c r="C36" s="61" t="s">
        <v>69</v>
      </c>
      <c r="D36" s="61" t="s">
        <v>102</v>
      </c>
      <c r="E36" s="62" t="s">
        <v>103</v>
      </c>
      <c r="F36" s="61">
        <v>31.38</v>
      </c>
      <c r="G36" s="63" t="s">
        <v>46</v>
      </c>
      <c r="H36" s="64">
        <v>45261</v>
      </c>
      <c r="I36" s="70" t="s">
        <v>17</v>
      </c>
      <c r="J36" s="115" t="s">
        <v>418</v>
      </c>
      <c r="K36" s="116"/>
      <c r="L36" s="117" t="s">
        <v>396</v>
      </c>
      <c r="M36" s="114"/>
    </row>
    <row r="37" s="3" customFormat="1" ht="62.1" customHeight="1" spans="1:13">
      <c r="A37" s="61">
        <v>34</v>
      </c>
      <c r="B37" s="61" t="s">
        <v>68</v>
      </c>
      <c r="C37" s="61" t="s">
        <v>69</v>
      </c>
      <c r="D37" s="61" t="s">
        <v>104</v>
      </c>
      <c r="E37" s="62" t="s">
        <v>105</v>
      </c>
      <c r="F37" s="61">
        <v>24.04</v>
      </c>
      <c r="G37" s="63" t="s">
        <v>46</v>
      </c>
      <c r="H37" s="64">
        <v>45261</v>
      </c>
      <c r="I37" s="70" t="s">
        <v>17</v>
      </c>
      <c r="J37" s="115" t="s">
        <v>418</v>
      </c>
      <c r="K37" s="116"/>
      <c r="L37" s="117" t="s">
        <v>396</v>
      </c>
      <c r="M37" s="114"/>
    </row>
    <row r="38" s="3" customFormat="1" ht="62.1" customHeight="1" spans="1:13">
      <c r="A38" s="61">
        <v>35</v>
      </c>
      <c r="B38" s="61" t="s">
        <v>68</v>
      </c>
      <c r="C38" s="61" t="s">
        <v>69</v>
      </c>
      <c r="D38" s="61" t="s">
        <v>106</v>
      </c>
      <c r="E38" s="62" t="s">
        <v>107</v>
      </c>
      <c r="F38" s="61">
        <v>38.58</v>
      </c>
      <c r="G38" s="63" t="s">
        <v>46</v>
      </c>
      <c r="H38" s="64">
        <v>45261</v>
      </c>
      <c r="I38" s="70" t="s">
        <v>17</v>
      </c>
      <c r="J38" s="115" t="s">
        <v>418</v>
      </c>
      <c r="K38" s="116"/>
      <c r="L38" s="117" t="s">
        <v>396</v>
      </c>
      <c r="M38" s="114"/>
    </row>
    <row r="39" s="3" customFormat="1" ht="62.1" customHeight="1" spans="1:13">
      <c r="A39" s="61">
        <v>36</v>
      </c>
      <c r="B39" s="61" t="s">
        <v>68</v>
      </c>
      <c r="C39" s="61" t="s">
        <v>69</v>
      </c>
      <c r="D39" s="61" t="s">
        <v>108</v>
      </c>
      <c r="E39" s="62" t="s">
        <v>109</v>
      </c>
      <c r="F39" s="61">
        <v>50.64</v>
      </c>
      <c r="G39" s="63" t="s">
        <v>46</v>
      </c>
      <c r="H39" s="64">
        <v>45261</v>
      </c>
      <c r="I39" s="70" t="s">
        <v>17</v>
      </c>
      <c r="J39" s="115" t="s">
        <v>418</v>
      </c>
      <c r="K39" s="116"/>
      <c r="L39" s="117" t="s">
        <v>396</v>
      </c>
      <c r="M39" s="114"/>
    </row>
    <row r="40" s="3" customFormat="1" ht="62.1" customHeight="1" spans="1:13">
      <c r="A40" s="61">
        <v>37</v>
      </c>
      <c r="B40" s="61" t="s">
        <v>68</v>
      </c>
      <c r="C40" s="61" t="s">
        <v>69</v>
      </c>
      <c r="D40" s="61" t="s">
        <v>110</v>
      </c>
      <c r="E40" s="62" t="s">
        <v>111</v>
      </c>
      <c r="F40" s="61">
        <v>96.45</v>
      </c>
      <c r="G40" s="63" t="s">
        <v>46</v>
      </c>
      <c r="H40" s="64">
        <v>45261</v>
      </c>
      <c r="I40" s="70" t="s">
        <v>17</v>
      </c>
      <c r="J40" s="115" t="s">
        <v>418</v>
      </c>
      <c r="K40" s="116"/>
      <c r="L40" s="117" t="s">
        <v>396</v>
      </c>
      <c r="M40" s="114"/>
    </row>
    <row r="41" s="3" customFormat="1" ht="62.1" customHeight="1" spans="1:13">
      <c r="A41" s="61">
        <v>38</v>
      </c>
      <c r="B41" s="61" t="s">
        <v>68</v>
      </c>
      <c r="C41" s="61" t="s">
        <v>69</v>
      </c>
      <c r="D41" s="61" t="s">
        <v>112</v>
      </c>
      <c r="E41" s="62" t="s">
        <v>113</v>
      </c>
      <c r="F41" s="61">
        <v>48.61</v>
      </c>
      <c r="G41" s="63" t="s">
        <v>46</v>
      </c>
      <c r="H41" s="64">
        <v>45261</v>
      </c>
      <c r="I41" s="70" t="s">
        <v>17</v>
      </c>
      <c r="J41" s="115" t="s">
        <v>418</v>
      </c>
      <c r="K41" s="116"/>
      <c r="L41" s="117" t="s">
        <v>396</v>
      </c>
      <c r="M41" s="114"/>
    </row>
    <row r="42" s="3" customFormat="1" ht="62.1" customHeight="1" spans="1:13">
      <c r="A42" s="61">
        <v>39</v>
      </c>
      <c r="B42" s="61" t="s">
        <v>68</v>
      </c>
      <c r="C42" s="61" t="s">
        <v>69</v>
      </c>
      <c r="D42" s="61" t="s">
        <v>114</v>
      </c>
      <c r="E42" s="62" t="s">
        <v>115</v>
      </c>
      <c r="F42" s="61">
        <v>30.06</v>
      </c>
      <c r="G42" s="63" t="s">
        <v>46</v>
      </c>
      <c r="H42" s="64">
        <v>45261</v>
      </c>
      <c r="I42" s="70" t="s">
        <v>17</v>
      </c>
      <c r="J42" s="115" t="s">
        <v>418</v>
      </c>
      <c r="K42" s="116"/>
      <c r="L42" s="117" t="s">
        <v>396</v>
      </c>
      <c r="M42" s="114"/>
    </row>
    <row r="43" s="3" customFormat="1" ht="62.1" customHeight="1" spans="1:13">
      <c r="A43" s="61">
        <v>40</v>
      </c>
      <c r="B43" s="61" t="s">
        <v>68</v>
      </c>
      <c r="C43" s="61" t="s">
        <v>69</v>
      </c>
      <c r="D43" s="61" t="s">
        <v>116</v>
      </c>
      <c r="E43" s="62" t="s">
        <v>117</v>
      </c>
      <c r="F43" s="61">
        <v>50.06</v>
      </c>
      <c r="G43" s="63" t="s">
        <v>46</v>
      </c>
      <c r="H43" s="64">
        <v>45261</v>
      </c>
      <c r="I43" s="70" t="s">
        <v>17</v>
      </c>
      <c r="J43" s="115" t="s">
        <v>418</v>
      </c>
      <c r="K43" s="116"/>
      <c r="L43" s="117" t="s">
        <v>396</v>
      </c>
      <c r="M43" s="114"/>
    </row>
    <row r="44" s="3" customFormat="1" ht="62.1" customHeight="1" spans="1:13">
      <c r="A44" s="61">
        <v>41</v>
      </c>
      <c r="B44" s="61" t="s">
        <v>68</v>
      </c>
      <c r="C44" s="61" t="s">
        <v>69</v>
      </c>
      <c r="D44" s="61" t="s">
        <v>118</v>
      </c>
      <c r="E44" s="62" t="s">
        <v>119</v>
      </c>
      <c r="F44" s="61">
        <v>55.71</v>
      </c>
      <c r="G44" s="63" t="s">
        <v>46</v>
      </c>
      <c r="H44" s="64">
        <v>45261</v>
      </c>
      <c r="I44" s="70" t="s">
        <v>17</v>
      </c>
      <c r="J44" s="115" t="s">
        <v>418</v>
      </c>
      <c r="K44" s="116"/>
      <c r="L44" s="117" t="s">
        <v>396</v>
      </c>
      <c r="M44" s="114"/>
    </row>
    <row r="45" ht="62.1" customHeight="1" spans="1:13">
      <c r="A45" s="61">
        <v>42</v>
      </c>
      <c r="B45" s="61" t="s">
        <v>68</v>
      </c>
      <c r="C45" s="61" t="s">
        <v>69</v>
      </c>
      <c r="D45" s="61" t="s">
        <v>120</v>
      </c>
      <c r="E45" s="62" t="s">
        <v>121</v>
      </c>
      <c r="F45" s="61">
        <v>60.63</v>
      </c>
      <c r="G45" s="63" t="s">
        <v>46</v>
      </c>
      <c r="H45" s="64">
        <v>45261</v>
      </c>
      <c r="I45" s="70" t="s">
        <v>17</v>
      </c>
      <c r="J45" s="115" t="s">
        <v>418</v>
      </c>
      <c r="K45" s="116"/>
      <c r="L45" s="117" t="s">
        <v>396</v>
      </c>
      <c r="M45" s="114"/>
    </row>
    <row r="46" ht="62.1" customHeight="1" spans="1:13">
      <c r="A46" s="61">
        <v>43</v>
      </c>
      <c r="B46" s="61" t="s">
        <v>122</v>
      </c>
      <c r="C46" s="61" t="s">
        <v>69</v>
      </c>
      <c r="D46" s="61" t="s">
        <v>123</v>
      </c>
      <c r="E46" s="81" t="s">
        <v>124</v>
      </c>
      <c r="F46" s="61">
        <v>50.08</v>
      </c>
      <c r="G46" s="102" t="s">
        <v>46</v>
      </c>
      <c r="H46" s="64">
        <v>45261</v>
      </c>
      <c r="I46" s="70" t="s">
        <v>17</v>
      </c>
      <c r="J46" s="71" t="s">
        <v>420</v>
      </c>
      <c r="K46" s="114"/>
      <c r="L46" s="119" t="s">
        <v>396</v>
      </c>
      <c r="M46" s="114"/>
    </row>
    <row r="47" ht="62.1" customHeight="1" spans="1:13">
      <c r="A47" s="61">
        <v>44</v>
      </c>
      <c r="B47" s="61" t="s">
        <v>122</v>
      </c>
      <c r="C47" s="61" t="s">
        <v>69</v>
      </c>
      <c r="D47" s="61" t="s">
        <v>125</v>
      </c>
      <c r="E47" s="81" t="s">
        <v>126</v>
      </c>
      <c r="F47" s="61">
        <v>55.86</v>
      </c>
      <c r="G47" s="102" t="s">
        <v>46</v>
      </c>
      <c r="H47" s="64">
        <v>45261</v>
      </c>
      <c r="I47" s="70" t="s">
        <v>17</v>
      </c>
      <c r="J47" s="71" t="s">
        <v>420</v>
      </c>
      <c r="K47" s="114"/>
      <c r="L47" s="119" t="s">
        <v>396</v>
      </c>
      <c r="M47" s="114"/>
    </row>
    <row r="48" ht="62.1" customHeight="1" spans="1:13">
      <c r="A48" s="61">
        <v>45</v>
      </c>
      <c r="B48" s="61" t="s">
        <v>122</v>
      </c>
      <c r="C48" s="61" t="s">
        <v>69</v>
      </c>
      <c r="D48" s="61" t="s">
        <v>127</v>
      </c>
      <c r="E48" s="81" t="s">
        <v>128</v>
      </c>
      <c r="F48" s="65">
        <v>42.44</v>
      </c>
      <c r="G48" s="102" t="s">
        <v>46</v>
      </c>
      <c r="H48" s="64">
        <v>45261</v>
      </c>
      <c r="I48" s="70" t="s">
        <v>17</v>
      </c>
      <c r="J48" s="71" t="s">
        <v>420</v>
      </c>
      <c r="K48" s="114"/>
      <c r="L48" s="119" t="s">
        <v>396</v>
      </c>
      <c r="M48" s="114"/>
    </row>
    <row r="49" ht="62.1" customHeight="1" spans="1:13">
      <c r="A49" s="61">
        <v>46</v>
      </c>
      <c r="B49" s="61" t="s">
        <v>122</v>
      </c>
      <c r="C49" s="61" t="s">
        <v>69</v>
      </c>
      <c r="D49" s="61" t="s">
        <v>129</v>
      </c>
      <c r="E49" s="81" t="s">
        <v>130</v>
      </c>
      <c r="F49" s="65">
        <v>35.74</v>
      </c>
      <c r="G49" s="102" t="s">
        <v>46</v>
      </c>
      <c r="H49" s="64">
        <v>45261</v>
      </c>
      <c r="I49" s="70" t="s">
        <v>17</v>
      </c>
      <c r="J49" s="71" t="s">
        <v>420</v>
      </c>
      <c r="K49" s="114"/>
      <c r="L49" s="119" t="s">
        <v>396</v>
      </c>
      <c r="M49" s="114"/>
    </row>
    <row r="50" ht="62.1" customHeight="1" spans="1:13">
      <c r="A50" s="61">
        <v>47</v>
      </c>
      <c r="B50" s="61" t="s">
        <v>122</v>
      </c>
      <c r="C50" s="61" t="s">
        <v>69</v>
      </c>
      <c r="D50" s="61" t="s">
        <v>131</v>
      </c>
      <c r="E50" s="81" t="s">
        <v>132</v>
      </c>
      <c r="F50" s="65">
        <v>28.93</v>
      </c>
      <c r="G50" s="102" t="s">
        <v>46</v>
      </c>
      <c r="H50" s="64">
        <v>45261</v>
      </c>
      <c r="I50" s="70" t="s">
        <v>17</v>
      </c>
      <c r="J50" s="71" t="s">
        <v>420</v>
      </c>
      <c r="K50" s="114"/>
      <c r="L50" s="119" t="s">
        <v>396</v>
      </c>
      <c r="M50" s="114"/>
    </row>
    <row r="51" ht="62.1" customHeight="1" spans="1:13">
      <c r="A51" s="61">
        <v>48</v>
      </c>
      <c r="B51" s="61" t="s">
        <v>122</v>
      </c>
      <c r="C51" s="61" t="s">
        <v>69</v>
      </c>
      <c r="D51" s="61" t="s">
        <v>133</v>
      </c>
      <c r="E51" s="81" t="s">
        <v>134</v>
      </c>
      <c r="F51" s="61">
        <v>20.46</v>
      </c>
      <c r="G51" s="102" t="s">
        <v>46</v>
      </c>
      <c r="H51" s="64">
        <v>45261</v>
      </c>
      <c r="I51" s="70" t="s">
        <v>17</v>
      </c>
      <c r="J51" s="71" t="s">
        <v>420</v>
      </c>
      <c r="K51" s="114"/>
      <c r="L51" s="119" t="s">
        <v>396</v>
      </c>
      <c r="M51" s="114"/>
    </row>
    <row r="52" ht="62.1" customHeight="1" spans="1:13">
      <c r="A52" s="61">
        <v>49</v>
      </c>
      <c r="B52" s="61" t="s">
        <v>122</v>
      </c>
      <c r="C52" s="61" t="s">
        <v>69</v>
      </c>
      <c r="D52" s="61" t="s">
        <v>95</v>
      </c>
      <c r="E52" s="81" t="s">
        <v>135</v>
      </c>
      <c r="F52" s="61">
        <v>22.32</v>
      </c>
      <c r="G52" s="102" t="s">
        <v>46</v>
      </c>
      <c r="H52" s="64">
        <v>45261</v>
      </c>
      <c r="I52" s="70" t="s">
        <v>17</v>
      </c>
      <c r="J52" s="71" t="s">
        <v>420</v>
      </c>
      <c r="K52" s="114"/>
      <c r="L52" s="119" t="s">
        <v>396</v>
      </c>
      <c r="M52" s="114"/>
    </row>
    <row r="53" ht="62.1" customHeight="1" spans="1:13">
      <c r="A53" s="61">
        <v>50</v>
      </c>
      <c r="B53" s="61" t="s">
        <v>122</v>
      </c>
      <c r="C53" s="61" t="s">
        <v>69</v>
      </c>
      <c r="D53" s="61" t="s">
        <v>136</v>
      </c>
      <c r="E53" s="81" t="s">
        <v>137</v>
      </c>
      <c r="F53" s="103">
        <v>11.06</v>
      </c>
      <c r="G53" s="102" t="s">
        <v>46</v>
      </c>
      <c r="H53" s="64">
        <v>45261</v>
      </c>
      <c r="I53" s="70" t="s">
        <v>17</v>
      </c>
      <c r="J53" s="71" t="s">
        <v>420</v>
      </c>
      <c r="K53" s="114"/>
      <c r="L53" s="119" t="s">
        <v>396</v>
      </c>
      <c r="M53" s="114"/>
    </row>
    <row r="54" ht="62.1" customHeight="1" spans="1:13">
      <c r="A54" s="61">
        <v>51</v>
      </c>
      <c r="B54" s="61" t="s">
        <v>122</v>
      </c>
      <c r="C54" s="61" t="s">
        <v>69</v>
      </c>
      <c r="D54" s="61" t="s">
        <v>138</v>
      </c>
      <c r="E54" s="81" t="s">
        <v>139</v>
      </c>
      <c r="F54" s="61">
        <v>18.5</v>
      </c>
      <c r="G54" s="102" t="s">
        <v>46</v>
      </c>
      <c r="H54" s="64">
        <v>45261</v>
      </c>
      <c r="I54" s="70" t="s">
        <v>17</v>
      </c>
      <c r="J54" s="71" t="s">
        <v>420</v>
      </c>
      <c r="K54" s="114"/>
      <c r="L54" s="119" t="s">
        <v>396</v>
      </c>
      <c r="M54" s="114"/>
    </row>
    <row r="55" ht="62.1" customHeight="1" spans="1:13">
      <c r="A55" s="61">
        <v>52</v>
      </c>
      <c r="B55" s="61" t="s">
        <v>122</v>
      </c>
      <c r="C55" s="61" t="s">
        <v>69</v>
      </c>
      <c r="D55" s="61" t="s">
        <v>140</v>
      </c>
      <c r="E55" s="81" t="s">
        <v>141</v>
      </c>
      <c r="F55" s="61">
        <v>28.97</v>
      </c>
      <c r="G55" s="102" t="s">
        <v>46</v>
      </c>
      <c r="H55" s="64">
        <v>45261</v>
      </c>
      <c r="I55" s="70" t="s">
        <v>17</v>
      </c>
      <c r="J55" s="71" t="s">
        <v>420</v>
      </c>
      <c r="K55" s="114"/>
      <c r="L55" s="119" t="s">
        <v>396</v>
      </c>
      <c r="M55" s="114"/>
    </row>
    <row r="56" ht="62.1" customHeight="1" spans="1:13">
      <c r="A56" s="61">
        <v>53</v>
      </c>
      <c r="B56" s="61" t="s">
        <v>122</v>
      </c>
      <c r="C56" s="61" t="s">
        <v>69</v>
      </c>
      <c r="D56" s="61" t="s">
        <v>142</v>
      </c>
      <c r="E56" s="81" t="s">
        <v>143</v>
      </c>
      <c r="F56" s="61">
        <v>34.91</v>
      </c>
      <c r="G56" s="102" t="s">
        <v>46</v>
      </c>
      <c r="H56" s="64">
        <v>45261</v>
      </c>
      <c r="I56" s="70" t="s">
        <v>17</v>
      </c>
      <c r="J56" s="71" t="s">
        <v>420</v>
      </c>
      <c r="K56" s="114"/>
      <c r="L56" s="119" t="s">
        <v>396</v>
      </c>
      <c r="M56" s="114"/>
    </row>
    <row r="57" ht="62.1" customHeight="1" spans="1:13">
      <c r="A57" s="61">
        <v>54</v>
      </c>
      <c r="B57" s="61" t="s">
        <v>122</v>
      </c>
      <c r="C57" s="61" t="s">
        <v>69</v>
      </c>
      <c r="D57" s="61" t="s">
        <v>144</v>
      </c>
      <c r="E57" s="81" t="s">
        <v>145</v>
      </c>
      <c r="F57" s="61">
        <v>7.3</v>
      </c>
      <c r="G57" s="102" t="s">
        <v>46</v>
      </c>
      <c r="H57" s="64">
        <v>45261</v>
      </c>
      <c r="I57" s="70" t="s">
        <v>17</v>
      </c>
      <c r="J57" s="71" t="s">
        <v>420</v>
      </c>
      <c r="K57" s="114"/>
      <c r="L57" s="119" t="s">
        <v>396</v>
      </c>
      <c r="M57" s="114"/>
    </row>
    <row r="58" ht="62.1" customHeight="1" spans="1:13">
      <c r="A58" s="61">
        <v>55</v>
      </c>
      <c r="B58" s="61" t="s">
        <v>122</v>
      </c>
      <c r="C58" s="61" t="s">
        <v>69</v>
      </c>
      <c r="D58" s="61" t="s">
        <v>146</v>
      </c>
      <c r="E58" s="81" t="s">
        <v>147</v>
      </c>
      <c r="F58" s="61">
        <v>15.85</v>
      </c>
      <c r="G58" s="102" t="s">
        <v>46</v>
      </c>
      <c r="H58" s="64">
        <v>45261</v>
      </c>
      <c r="I58" s="70" t="s">
        <v>17</v>
      </c>
      <c r="J58" s="71" t="s">
        <v>420</v>
      </c>
      <c r="K58" s="114"/>
      <c r="L58" s="119" t="s">
        <v>396</v>
      </c>
      <c r="M58" s="114"/>
    </row>
    <row r="59" ht="62.1" customHeight="1" spans="1:13">
      <c r="A59" s="61">
        <v>56</v>
      </c>
      <c r="B59" s="61" t="s">
        <v>122</v>
      </c>
      <c r="C59" s="61" t="s">
        <v>69</v>
      </c>
      <c r="D59" s="61" t="s">
        <v>110</v>
      </c>
      <c r="E59" s="81" t="s">
        <v>148</v>
      </c>
      <c r="F59" s="61">
        <v>71.55</v>
      </c>
      <c r="G59" s="102" t="s">
        <v>46</v>
      </c>
      <c r="H59" s="64">
        <v>45261</v>
      </c>
      <c r="I59" s="70" t="s">
        <v>17</v>
      </c>
      <c r="J59" s="71" t="s">
        <v>420</v>
      </c>
      <c r="K59" s="114"/>
      <c r="L59" s="119" t="s">
        <v>396</v>
      </c>
      <c r="M59" s="114"/>
    </row>
    <row r="60" ht="62.1" customHeight="1" spans="1:13">
      <c r="A60" s="61">
        <v>57</v>
      </c>
      <c r="B60" s="61" t="s">
        <v>122</v>
      </c>
      <c r="C60" s="61" t="s">
        <v>69</v>
      </c>
      <c r="D60" s="61" t="s">
        <v>149</v>
      </c>
      <c r="E60" s="81" t="s">
        <v>150</v>
      </c>
      <c r="F60" s="61">
        <v>18.3</v>
      </c>
      <c r="G60" s="102" t="s">
        <v>46</v>
      </c>
      <c r="H60" s="64">
        <v>45261</v>
      </c>
      <c r="I60" s="70" t="s">
        <v>17</v>
      </c>
      <c r="J60" s="71" t="s">
        <v>420</v>
      </c>
      <c r="K60" s="114"/>
      <c r="L60" s="119" t="s">
        <v>396</v>
      </c>
      <c r="M60" s="114"/>
    </row>
    <row r="61" ht="62.1" customHeight="1" spans="1:13">
      <c r="A61" s="61">
        <v>58</v>
      </c>
      <c r="B61" s="61" t="s">
        <v>122</v>
      </c>
      <c r="C61" s="61" t="s">
        <v>69</v>
      </c>
      <c r="D61" s="61" t="s">
        <v>151</v>
      </c>
      <c r="E61" s="81" t="s">
        <v>152</v>
      </c>
      <c r="F61" s="61">
        <v>49.76</v>
      </c>
      <c r="G61" s="102" t="s">
        <v>46</v>
      </c>
      <c r="H61" s="64">
        <v>45261</v>
      </c>
      <c r="I61" s="70" t="s">
        <v>17</v>
      </c>
      <c r="J61" s="71" t="s">
        <v>420</v>
      </c>
      <c r="K61" s="114"/>
      <c r="L61" s="119" t="s">
        <v>396</v>
      </c>
      <c r="M61" s="114"/>
    </row>
    <row r="62" ht="62.1" customHeight="1" spans="1:13">
      <c r="A62" s="61">
        <v>59</v>
      </c>
      <c r="B62" s="61" t="s">
        <v>122</v>
      </c>
      <c r="C62" s="61" t="s">
        <v>69</v>
      </c>
      <c r="D62" s="61" t="s">
        <v>153</v>
      </c>
      <c r="E62" s="81" t="s">
        <v>154</v>
      </c>
      <c r="F62" s="61">
        <v>53.51</v>
      </c>
      <c r="G62" s="102" t="s">
        <v>46</v>
      </c>
      <c r="H62" s="64">
        <v>45261</v>
      </c>
      <c r="I62" s="70" t="s">
        <v>17</v>
      </c>
      <c r="J62" s="71" t="s">
        <v>420</v>
      </c>
      <c r="K62" s="114"/>
      <c r="L62" s="119" t="s">
        <v>396</v>
      </c>
      <c r="M62" s="114"/>
    </row>
    <row r="63" ht="62.1" customHeight="1" spans="1:13">
      <c r="A63" s="61">
        <v>60</v>
      </c>
      <c r="B63" s="61" t="s">
        <v>122</v>
      </c>
      <c r="C63" s="61" t="s">
        <v>69</v>
      </c>
      <c r="D63" s="61" t="s">
        <v>70</v>
      </c>
      <c r="E63" s="81" t="s">
        <v>155</v>
      </c>
      <c r="F63" s="61">
        <v>12.33</v>
      </c>
      <c r="G63" s="102" t="s">
        <v>46</v>
      </c>
      <c r="H63" s="64">
        <v>45261</v>
      </c>
      <c r="I63" s="70" t="s">
        <v>17</v>
      </c>
      <c r="J63" s="71" t="s">
        <v>420</v>
      </c>
      <c r="K63" s="114"/>
      <c r="L63" s="119" t="s">
        <v>396</v>
      </c>
      <c r="M63" s="114"/>
    </row>
    <row r="64" ht="62.1" customHeight="1" spans="1:13">
      <c r="A64" s="61">
        <v>61</v>
      </c>
      <c r="B64" s="61" t="s">
        <v>122</v>
      </c>
      <c r="C64" s="61" t="s">
        <v>69</v>
      </c>
      <c r="D64" s="61" t="s">
        <v>75</v>
      </c>
      <c r="E64" s="81" t="s">
        <v>156</v>
      </c>
      <c r="F64" s="61">
        <v>19.25</v>
      </c>
      <c r="G64" s="102" t="s">
        <v>46</v>
      </c>
      <c r="H64" s="64">
        <v>45261</v>
      </c>
      <c r="I64" s="70" t="s">
        <v>17</v>
      </c>
      <c r="J64" s="71" t="s">
        <v>420</v>
      </c>
      <c r="K64" s="114"/>
      <c r="L64" s="119" t="s">
        <v>396</v>
      </c>
      <c r="M64" s="114"/>
    </row>
    <row r="65" ht="62.1" customHeight="1" spans="1:13">
      <c r="A65" s="61">
        <v>62</v>
      </c>
      <c r="B65" s="61" t="s">
        <v>122</v>
      </c>
      <c r="C65" s="61" t="s">
        <v>69</v>
      </c>
      <c r="D65" s="61" t="s">
        <v>73</v>
      </c>
      <c r="E65" s="81" t="s">
        <v>157</v>
      </c>
      <c r="F65" s="61">
        <v>28.92</v>
      </c>
      <c r="G65" s="102" t="s">
        <v>46</v>
      </c>
      <c r="H65" s="64">
        <v>45261</v>
      </c>
      <c r="I65" s="70" t="s">
        <v>17</v>
      </c>
      <c r="J65" s="71" t="s">
        <v>420</v>
      </c>
      <c r="K65" s="114"/>
      <c r="L65" s="119" t="s">
        <v>396</v>
      </c>
      <c r="M65" s="114"/>
    </row>
    <row r="66" ht="62.1" customHeight="1" spans="1:13">
      <c r="A66" s="61">
        <v>63</v>
      </c>
      <c r="B66" s="61" t="s">
        <v>122</v>
      </c>
      <c r="C66" s="61" t="s">
        <v>69</v>
      </c>
      <c r="D66" s="61" t="s">
        <v>158</v>
      </c>
      <c r="E66" s="81" t="s">
        <v>159</v>
      </c>
      <c r="F66" s="61">
        <v>59.43</v>
      </c>
      <c r="G66" s="102" t="s">
        <v>46</v>
      </c>
      <c r="H66" s="64">
        <v>45261</v>
      </c>
      <c r="I66" s="70" t="s">
        <v>17</v>
      </c>
      <c r="J66" s="71" t="s">
        <v>420</v>
      </c>
      <c r="K66" s="114"/>
      <c r="L66" s="119" t="s">
        <v>396</v>
      </c>
      <c r="M66" s="114"/>
    </row>
    <row r="67" ht="62.1" customHeight="1" spans="1:13">
      <c r="A67" s="61">
        <v>64</v>
      </c>
      <c r="B67" s="61" t="s">
        <v>122</v>
      </c>
      <c r="C67" s="61" t="s">
        <v>69</v>
      </c>
      <c r="D67" s="61" t="s">
        <v>160</v>
      </c>
      <c r="E67" s="81" t="s">
        <v>161</v>
      </c>
      <c r="F67" s="61">
        <v>45.11</v>
      </c>
      <c r="G67" s="102" t="s">
        <v>46</v>
      </c>
      <c r="H67" s="64">
        <v>45261</v>
      </c>
      <c r="I67" s="70" t="s">
        <v>17</v>
      </c>
      <c r="J67" s="71" t="s">
        <v>420</v>
      </c>
      <c r="K67" s="114"/>
      <c r="L67" s="119" t="s">
        <v>396</v>
      </c>
      <c r="M67" s="114"/>
    </row>
    <row r="68" ht="62.1" customHeight="1" spans="1:13">
      <c r="A68" s="61">
        <v>65</v>
      </c>
      <c r="B68" s="61" t="s">
        <v>68</v>
      </c>
      <c r="C68" s="61" t="s">
        <v>69</v>
      </c>
      <c r="D68" s="61" t="s">
        <v>162</v>
      </c>
      <c r="E68" s="81" t="s">
        <v>163</v>
      </c>
      <c r="F68" s="61">
        <v>55.1</v>
      </c>
      <c r="G68" s="61" t="s">
        <v>164</v>
      </c>
      <c r="H68" s="64">
        <v>45261</v>
      </c>
      <c r="I68" s="70" t="s">
        <v>17</v>
      </c>
      <c r="J68" s="71" t="s">
        <v>421</v>
      </c>
      <c r="K68" s="4"/>
      <c r="L68" s="76" t="s">
        <v>396</v>
      </c>
      <c r="M68" s="114"/>
    </row>
    <row r="69" ht="62.1" customHeight="1" spans="1:13">
      <c r="A69" s="61">
        <v>66</v>
      </c>
      <c r="B69" s="61" t="s">
        <v>165</v>
      </c>
      <c r="C69" s="61" t="s">
        <v>69</v>
      </c>
      <c r="D69" s="61" t="s">
        <v>166</v>
      </c>
      <c r="E69" s="81" t="s">
        <v>167</v>
      </c>
      <c r="F69" s="61">
        <v>1000</v>
      </c>
      <c r="G69" s="66" t="s">
        <v>46</v>
      </c>
      <c r="H69" s="64">
        <v>45261</v>
      </c>
      <c r="I69" s="70" t="s">
        <v>17</v>
      </c>
      <c r="J69" s="71" t="s">
        <v>421</v>
      </c>
      <c r="K69" s="4"/>
      <c r="L69" s="75"/>
      <c r="M69" s="114"/>
    </row>
    <row r="70" ht="62.1" customHeight="1" spans="1:13">
      <c r="A70" s="61">
        <v>67</v>
      </c>
      <c r="B70" s="61" t="s">
        <v>168</v>
      </c>
      <c r="C70" s="61" t="s">
        <v>169</v>
      </c>
      <c r="D70" s="61" t="s">
        <v>34</v>
      </c>
      <c r="E70" s="81" t="s">
        <v>170</v>
      </c>
      <c r="F70" s="61">
        <v>260</v>
      </c>
      <c r="G70" s="98" t="s">
        <v>171</v>
      </c>
      <c r="H70" s="64">
        <v>45261</v>
      </c>
      <c r="I70" s="70" t="s">
        <v>17</v>
      </c>
      <c r="J70" s="71"/>
      <c r="K70" s="73"/>
      <c r="L70" s="75"/>
      <c r="M70" s="114"/>
    </row>
    <row r="71" ht="62.1" customHeight="1" spans="1:13">
      <c r="A71" s="61">
        <v>68</v>
      </c>
      <c r="B71" s="61" t="s">
        <v>172</v>
      </c>
      <c r="C71" s="61" t="s">
        <v>173</v>
      </c>
      <c r="D71" s="61" t="s">
        <v>34</v>
      </c>
      <c r="E71" s="81" t="s">
        <v>422</v>
      </c>
      <c r="F71" s="61">
        <v>570</v>
      </c>
      <c r="G71" s="61" t="s">
        <v>171</v>
      </c>
      <c r="H71" s="64">
        <v>45261</v>
      </c>
      <c r="I71" s="70" t="s">
        <v>17</v>
      </c>
      <c r="J71" s="71"/>
      <c r="K71" s="73"/>
      <c r="L71" s="75"/>
      <c r="M71" s="114"/>
    </row>
    <row r="72" ht="62.1" customHeight="1" spans="1:13">
      <c r="A72" s="61">
        <v>69</v>
      </c>
      <c r="B72" s="61" t="s">
        <v>175</v>
      </c>
      <c r="C72" s="61" t="s">
        <v>169</v>
      </c>
      <c r="D72" s="61" t="s">
        <v>34</v>
      </c>
      <c r="E72" s="81" t="s">
        <v>176</v>
      </c>
      <c r="F72" s="61">
        <v>279.07</v>
      </c>
      <c r="G72" s="61" t="s">
        <v>177</v>
      </c>
      <c r="H72" s="64">
        <v>45261</v>
      </c>
      <c r="I72" s="70" t="s">
        <v>17</v>
      </c>
      <c r="J72" s="71"/>
      <c r="K72" s="73" t="s">
        <v>423</v>
      </c>
      <c r="L72" s="75"/>
      <c r="M72" s="114"/>
    </row>
    <row r="73" s="94" customFormat="1" ht="62.1" customHeight="1" spans="1:13">
      <c r="A73" s="120">
        <v>70</v>
      </c>
      <c r="B73" s="120" t="s">
        <v>178</v>
      </c>
      <c r="C73" s="120" t="s">
        <v>169</v>
      </c>
      <c r="D73" s="120" t="s">
        <v>34</v>
      </c>
      <c r="E73" s="121" t="s">
        <v>424</v>
      </c>
      <c r="F73" s="120">
        <v>205</v>
      </c>
      <c r="G73" s="122" t="s">
        <v>180</v>
      </c>
      <c r="H73" s="123">
        <v>45261</v>
      </c>
      <c r="I73" s="124" t="s">
        <v>17</v>
      </c>
      <c r="J73" s="125"/>
      <c r="K73" s="126"/>
      <c r="L73" s="127"/>
      <c r="M73" s="128"/>
    </row>
    <row r="74" ht="62.1" customHeight="1" spans="1:13">
      <c r="A74" s="61">
        <v>71</v>
      </c>
      <c r="B74" s="61" t="s">
        <v>181</v>
      </c>
      <c r="C74" s="61" t="s">
        <v>169</v>
      </c>
      <c r="D74" s="61" t="s">
        <v>34</v>
      </c>
      <c r="E74" s="81" t="s">
        <v>182</v>
      </c>
      <c r="F74" s="61">
        <v>1095</v>
      </c>
      <c r="G74" s="61" t="s">
        <v>177</v>
      </c>
      <c r="H74" s="64">
        <v>45261</v>
      </c>
      <c r="I74" s="70" t="s">
        <v>17</v>
      </c>
      <c r="J74" s="129"/>
      <c r="K74" s="73" t="s">
        <v>425</v>
      </c>
      <c r="L74" s="75"/>
      <c r="M74" s="114"/>
    </row>
    <row r="75" ht="62.1" customHeight="1" spans="1:13">
      <c r="A75" s="61">
        <v>72</v>
      </c>
      <c r="B75" s="98" t="s">
        <v>183</v>
      </c>
      <c r="C75" s="61" t="s">
        <v>173</v>
      </c>
      <c r="D75" s="61"/>
      <c r="E75" s="81" t="s">
        <v>184</v>
      </c>
      <c r="F75" s="98">
        <v>146.6</v>
      </c>
      <c r="G75" s="66" t="s">
        <v>16</v>
      </c>
      <c r="H75" s="64">
        <v>45261</v>
      </c>
      <c r="I75" s="70" t="s">
        <v>17</v>
      </c>
      <c r="J75" s="83"/>
      <c r="K75" s="73"/>
      <c r="L75" s="75"/>
      <c r="M75" s="114"/>
    </row>
    <row r="76" ht="62.1" customHeight="1" spans="1:13">
      <c r="A76" s="61">
        <v>73</v>
      </c>
      <c r="B76" s="61" t="s">
        <v>68</v>
      </c>
      <c r="C76" s="61" t="s">
        <v>69</v>
      </c>
      <c r="D76" s="61" t="s">
        <v>295</v>
      </c>
      <c r="E76" s="62" t="s">
        <v>296</v>
      </c>
      <c r="F76" s="61">
        <v>38.17</v>
      </c>
      <c r="G76" s="63" t="s">
        <v>46</v>
      </c>
      <c r="H76" s="64">
        <v>45261</v>
      </c>
      <c r="I76" s="70" t="s">
        <v>17</v>
      </c>
      <c r="J76" s="71" t="s">
        <v>418</v>
      </c>
      <c r="K76" s="4"/>
      <c r="L76" s="75" t="s">
        <v>396</v>
      </c>
      <c r="M76" s="114"/>
    </row>
    <row r="77" ht="62.1" customHeight="1" spans="1:13">
      <c r="A77" s="61">
        <v>74</v>
      </c>
      <c r="B77" s="61" t="s">
        <v>341</v>
      </c>
      <c r="C77" s="61" t="s">
        <v>69</v>
      </c>
      <c r="D77" s="61" t="s">
        <v>342</v>
      </c>
      <c r="E77" s="81" t="s">
        <v>343</v>
      </c>
      <c r="F77" s="61">
        <v>550</v>
      </c>
      <c r="G77" s="98" t="s">
        <v>344</v>
      </c>
      <c r="H77" s="64">
        <v>45261</v>
      </c>
      <c r="I77" s="70" t="s">
        <v>17</v>
      </c>
      <c r="J77" s="130" t="s">
        <v>421</v>
      </c>
      <c r="K77" s="131" t="s">
        <v>426</v>
      </c>
      <c r="L77" s="117" t="s">
        <v>396</v>
      </c>
      <c r="M77" s="114"/>
    </row>
    <row r="78" ht="62.1" customHeight="1" spans="1:13">
      <c r="A78" s="61">
        <v>75</v>
      </c>
      <c r="B78" s="61" t="s">
        <v>68</v>
      </c>
      <c r="C78" s="61" t="s">
        <v>69</v>
      </c>
      <c r="D78" s="61" t="s">
        <v>353</v>
      </c>
      <c r="E78" s="61" t="s">
        <v>354</v>
      </c>
      <c r="F78" s="61">
        <v>20</v>
      </c>
      <c r="G78" s="66" t="s">
        <v>46</v>
      </c>
      <c r="H78" s="64">
        <v>45261</v>
      </c>
      <c r="I78" s="61" t="s">
        <v>17</v>
      </c>
      <c r="J78" s="71" t="s">
        <v>427</v>
      </c>
      <c r="K78" s="132"/>
      <c r="L78" s="133" t="s">
        <v>396</v>
      </c>
      <c r="M78" s="114"/>
    </row>
    <row r="79" ht="62.1" customHeight="1" spans="1:13">
      <c r="A79" s="61">
        <v>76</v>
      </c>
      <c r="B79" s="61" t="s">
        <v>68</v>
      </c>
      <c r="C79" s="61" t="s">
        <v>69</v>
      </c>
      <c r="D79" s="61" t="s">
        <v>355</v>
      </c>
      <c r="E79" s="61" t="s">
        <v>356</v>
      </c>
      <c r="F79" s="61">
        <v>19</v>
      </c>
      <c r="G79" s="66" t="s">
        <v>46</v>
      </c>
      <c r="H79" s="64">
        <v>45261</v>
      </c>
      <c r="I79" s="61" t="s">
        <v>17</v>
      </c>
      <c r="J79" s="71" t="s">
        <v>427</v>
      </c>
      <c r="K79" s="132"/>
      <c r="L79" s="133" t="s">
        <v>396</v>
      </c>
      <c r="M79" s="114"/>
    </row>
    <row r="80" ht="62.1" customHeight="1" spans="1:13">
      <c r="A80" s="61">
        <v>77</v>
      </c>
      <c r="B80" s="61" t="s">
        <v>68</v>
      </c>
      <c r="C80" s="61" t="s">
        <v>69</v>
      </c>
      <c r="D80" s="61" t="s">
        <v>357</v>
      </c>
      <c r="E80" s="61" t="s">
        <v>358</v>
      </c>
      <c r="F80" s="61">
        <v>38</v>
      </c>
      <c r="G80" s="66" t="s">
        <v>46</v>
      </c>
      <c r="H80" s="64">
        <v>45261</v>
      </c>
      <c r="I80" s="61" t="s">
        <v>17</v>
      </c>
      <c r="J80" s="71" t="s">
        <v>427</v>
      </c>
      <c r="K80" s="132"/>
      <c r="L80" s="133" t="s">
        <v>396</v>
      </c>
      <c r="M80" s="114"/>
    </row>
    <row r="81" ht="62.1" customHeight="1" spans="1:13">
      <c r="A81" s="61">
        <v>78</v>
      </c>
      <c r="B81" s="78" t="s">
        <v>68</v>
      </c>
      <c r="C81" s="78" t="s">
        <v>69</v>
      </c>
      <c r="D81" s="78" t="s">
        <v>359</v>
      </c>
      <c r="E81" s="78" t="s">
        <v>360</v>
      </c>
      <c r="F81" s="78">
        <v>70.45</v>
      </c>
      <c r="G81" s="79" t="s">
        <v>46</v>
      </c>
      <c r="H81" s="64">
        <v>45261</v>
      </c>
      <c r="I81" s="78" t="s">
        <v>17</v>
      </c>
      <c r="J81" s="88" t="s">
        <v>427</v>
      </c>
      <c r="K81" s="132"/>
      <c r="L81" s="133" t="s">
        <v>396</v>
      </c>
      <c r="M81" s="114"/>
    </row>
    <row r="82" ht="50.1" customHeight="1" spans="1:14">
      <c r="A82" s="61">
        <v>79</v>
      </c>
      <c r="B82" s="78" t="s">
        <v>68</v>
      </c>
      <c r="C82" s="78" t="s">
        <v>69</v>
      </c>
      <c r="D82" s="78" t="s">
        <v>361</v>
      </c>
      <c r="E82" s="78" t="s">
        <v>362</v>
      </c>
      <c r="F82" s="78">
        <v>27</v>
      </c>
      <c r="G82" s="79" t="s">
        <v>46</v>
      </c>
      <c r="H82" s="64">
        <v>45261</v>
      </c>
      <c r="I82" s="78" t="s">
        <v>17</v>
      </c>
      <c r="J82" s="88" t="s">
        <v>427</v>
      </c>
      <c r="K82" s="132"/>
      <c r="L82" s="133" t="s">
        <v>396</v>
      </c>
      <c r="M82" s="4"/>
      <c r="N82" s="1"/>
    </row>
    <row r="83" s="3" customFormat="1" ht="40.5" spans="1:13">
      <c r="A83" s="61">
        <v>80</v>
      </c>
      <c r="B83" s="78" t="s">
        <v>81</v>
      </c>
      <c r="C83" s="78" t="s">
        <v>69</v>
      </c>
      <c r="D83" s="78" t="s">
        <v>361</v>
      </c>
      <c r="E83" s="78" t="s">
        <v>363</v>
      </c>
      <c r="F83" s="78">
        <v>3</v>
      </c>
      <c r="G83" s="79" t="s">
        <v>46</v>
      </c>
      <c r="H83" s="64">
        <v>45261</v>
      </c>
      <c r="I83" s="78" t="s">
        <v>17</v>
      </c>
      <c r="J83" s="88" t="s">
        <v>427</v>
      </c>
      <c r="K83" s="132"/>
      <c r="L83" s="133" t="s">
        <v>396</v>
      </c>
      <c r="M83" s="4"/>
    </row>
    <row r="84" s="93" customFormat="1" ht="35" customHeight="1" spans="1:14">
      <c r="A84" s="61">
        <v>81</v>
      </c>
      <c r="B84" s="78" t="s">
        <v>68</v>
      </c>
      <c r="C84" s="78" t="s">
        <v>69</v>
      </c>
      <c r="D84" s="78" t="s">
        <v>364</v>
      </c>
      <c r="E84" s="78" t="s">
        <v>365</v>
      </c>
      <c r="F84" s="78">
        <v>74</v>
      </c>
      <c r="G84" s="79" t="s">
        <v>46</v>
      </c>
      <c r="H84" s="64">
        <v>45261</v>
      </c>
      <c r="I84" s="78" t="s">
        <v>17</v>
      </c>
      <c r="J84" s="88" t="s">
        <v>427</v>
      </c>
      <c r="K84" s="132"/>
      <c r="L84" s="133" t="s">
        <v>396</v>
      </c>
      <c r="M84" s="4"/>
      <c r="N84" s="113"/>
    </row>
    <row r="85" s="93" customFormat="1" ht="38.1" customHeight="1" spans="1:14">
      <c r="A85" s="61">
        <v>82</v>
      </c>
      <c r="B85" s="78" t="s">
        <v>68</v>
      </c>
      <c r="C85" s="78" t="s">
        <v>69</v>
      </c>
      <c r="D85" s="78" t="s">
        <v>366</v>
      </c>
      <c r="E85" s="78" t="s">
        <v>367</v>
      </c>
      <c r="F85" s="78">
        <v>20</v>
      </c>
      <c r="G85" s="79" t="s">
        <v>46</v>
      </c>
      <c r="H85" s="64">
        <v>45261</v>
      </c>
      <c r="I85" s="78" t="s">
        <v>17</v>
      </c>
      <c r="J85" s="88" t="s">
        <v>427</v>
      </c>
      <c r="K85" s="132"/>
      <c r="L85" s="133" t="s">
        <v>396</v>
      </c>
      <c r="M85" s="4"/>
      <c r="N85" s="113"/>
    </row>
    <row r="86" s="93" customFormat="1" ht="57" customHeight="1" spans="1:14">
      <c r="A86" s="61">
        <v>83</v>
      </c>
      <c r="B86" s="78" t="s">
        <v>81</v>
      </c>
      <c r="C86" s="78" t="s">
        <v>69</v>
      </c>
      <c r="D86" s="78" t="s">
        <v>366</v>
      </c>
      <c r="E86" s="78" t="s">
        <v>368</v>
      </c>
      <c r="F86" s="78">
        <v>53</v>
      </c>
      <c r="G86" s="79" t="s">
        <v>46</v>
      </c>
      <c r="H86" s="64">
        <v>45261</v>
      </c>
      <c r="I86" s="78" t="s">
        <v>17</v>
      </c>
      <c r="J86" s="88" t="s">
        <v>427</v>
      </c>
      <c r="K86" s="132"/>
      <c r="L86" s="133" t="s">
        <v>396</v>
      </c>
      <c r="M86" s="4"/>
      <c r="N86" s="113"/>
    </row>
    <row r="87" s="93" customFormat="1" ht="63" customHeight="1" spans="1:14">
      <c r="A87" s="61">
        <v>84</v>
      </c>
      <c r="B87" s="78" t="s">
        <v>68</v>
      </c>
      <c r="C87" s="78" t="s">
        <v>69</v>
      </c>
      <c r="D87" s="78" t="s">
        <v>123</v>
      </c>
      <c r="E87" s="78" t="s">
        <v>369</v>
      </c>
      <c r="F87" s="78">
        <v>88.91</v>
      </c>
      <c r="G87" s="79" t="s">
        <v>46</v>
      </c>
      <c r="H87" s="64">
        <v>45261</v>
      </c>
      <c r="I87" s="78" t="s">
        <v>17</v>
      </c>
      <c r="J87" s="88" t="s">
        <v>427</v>
      </c>
      <c r="K87" s="132"/>
      <c r="L87" s="133" t="s">
        <v>396</v>
      </c>
      <c r="M87" s="113"/>
      <c r="N87" s="113"/>
    </row>
    <row r="88" customHeight="1" spans="1:10">
      <c r="A88" s="61">
        <v>85</v>
      </c>
      <c r="B88" s="80"/>
      <c r="C88" s="38"/>
      <c r="D88" s="80"/>
      <c r="E88" s="81"/>
      <c r="F88" s="80">
        <f>SUM(F4:F87)</f>
        <v>29584.95</v>
      </c>
      <c r="G88" s="80"/>
      <c r="H88" s="82"/>
      <c r="I88" s="90"/>
      <c r="J88" s="91"/>
    </row>
  </sheetData>
  <mergeCells count="2">
    <mergeCell ref="A1:C1"/>
    <mergeCell ref="A2:J2"/>
  </mergeCells>
  <printOptions horizontalCentered="1"/>
  <pageMargins left="0.747916666666667" right="0.747916666666667" top="0.786805555555556" bottom="0.786805555555556"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96"/>
  <sheetViews>
    <sheetView topLeftCell="A87" workbookViewId="0">
      <selection activeCell="J94" sqref="J94"/>
    </sheetView>
  </sheetViews>
  <sheetFormatPr defaultColWidth="9" defaultRowHeight="26.1" customHeight="1"/>
  <cols>
    <col min="1" max="1" width="4.75" style="3" customWidth="1"/>
    <col min="2" max="2" width="12.125" style="4" customWidth="1"/>
    <col min="3" max="3" width="9.375" style="1" customWidth="1"/>
    <col min="4" max="4" width="15" style="3" customWidth="1"/>
    <col min="5" max="5" width="36.125" style="55" customWidth="1"/>
    <col min="6" max="6" width="10.5" style="3" customWidth="1"/>
    <col min="7" max="7" width="16.25" style="3" customWidth="1"/>
    <col min="8" max="8" width="10.375" style="5" customWidth="1"/>
    <col min="9" max="9" width="9.75" style="6" customWidth="1"/>
    <col min="10" max="10" width="7.25" style="7" customWidth="1"/>
    <col min="11" max="11" width="10.625" style="7" customWidth="1"/>
    <col min="12" max="13" width="9.75" style="7" customWidth="1"/>
    <col min="14" max="14" width="16.125" style="3" customWidth="1"/>
    <col min="15" max="188" width="10.125" style="3" customWidth="1"/>
    <col min="189" max="189" width="10.125" style="3"/>
    <col min="190" max="16384" width="9" style="3"/>
  </cols>
  <sheetData>
    <row r="1" customHeight="1" spans="1:13">
      <c r="A1" s="8" t="s">
        <v>428</v>
      </c>
      <c r="I1" s="39"/>
      <c r="J1" s="3"/>
      <c r="K1" s="3"/>
      <c r="L1" s="3"/>
      <c r="M1" s="3"/>
    </row>
    <row r="2" ht="60.95" customHeight="1" spans="1:13">
      <c r="A2" s="56" t="s">
        <v>429</v>
      </c>
      <c r="B2" s="56"/>
      <c r="C2" s="56"/>
      <c r="D2" s="56"/>
      <c r="E2" s="57"/>
      <c r="F2" s="56"/>
      <c r="G2" s="56"/>
      <c r="H2" s="58"/>
      <c r="I2" s="56"/>
      <c r="J2" s="56"/>
      <c r="K2" s="56"/>
      <c r="L2" s="56"/>
      <c r="M2" s="56"/>
    </row>
    <row r="3" s="1" customFormat="1" ht="30.95" customHeight="1" spans="1:13">
      <c r="A3" s="59" t="s">
        <v>1</v>
      </c>
      <c r="B3" s="59" t="s">
        <v>2</v>
      </c>
      <c r="C3" s="59" t="s">
        <v>3</v>
      </c>
      <c r="D3" s="59" t="s">
        <v>4</v>
      </c>
      <c r="E3" s="59" t="s">
        <v>5</v>
      </c>
      <c r="F3" s="59" t="s">
        <v>6</v>
      </c>
      <c r="G3" s="59" t="s">
        <v>7</v>
      </c>
      <c r="H3" s="60" t="s">
        <v>8</v>
      </c>
      <c r="I3" s="67" t="s">
        <v>9</v>
      </c>
      <c r="J3" s="68" t="s">
        <v>11</v>
      </c>
      <c r="K3" s="69"/>
      <c r="L3" s="69"/>
      <c r="M3" s="69"/>
    </row>
    <row r="4" ht="62.1" customHeight="1" spans="1:13">
      <c r="A4" s="61">
        <v>1</v>
      </c>
      <c r="B4" s="61" t="s">
        <v>122</v>
      </c>
      <c r="C4" s="61" t="s">
        <v>69</v>
      </c>
      <c r="D4" s="38" t="s">
        <v>185</v>
      </c>
      <c r="E4" s="62" t="s">
        <v>186</v>
      </c>
      <c r="F4" s="61">
        <v>32.48</v>
      </c>
      <c r="G4" s="63" t="s">
        <v>46</v>
      </c>
      <c r="H4" s="64">
        <v>45261</v>
      </c>
      <c r="I4" s="70" t="s">
        <v>17</v>
      </c>
      <c r="J4" s="71" t="s">
        <v>420</v>
      </c>
      <c r="K4" s="72"/>
      <c r="L4" s="72" t="s">
        <v>399</v>
      </c>
      <c r="M4" s="73"/>
    </row>
    <row r="5" ht="62.1" customHeight="1" spans="1:13">
      <c r="A5" s="61">
        <v>2</v>
      </c>
      <c r="B5" s="61" t="s">
        <v>122</v>
      </c>
      <c r="C5" s="61" t="s">
        <v>69</v>
      </c>
      <c r="D5" s="61" t="s">
        <v>187</v>
      </c>
      <c r="E5" s="62" t="s">
        <v>188</v>
      </c>
      <c r="F5" s="61">
        <v>185.42</v>
      </c>
      <c r="G5" s="63" t="s">
        <v>46</v>
      </c>
      <c r="H5" s="64">
        <v>45261</v>
      </c>
      <c r="I5" s="70" t="s">
        <v>17</v>
      </c>
      <c r="J5" s="71" t="s">
        <v>420</v>
      </c>
      <c r="K5" s="72"/>
      <c r="L5" s="72" t="s">
        <v>399</v>
      </c>
      <c r="M5" s="73"/>
    </row>
    <row r="6" ht="62.1" customHeight="1" spans="1:13">
      <c r="A6" s="61">
        <v>3</v>
      </c>
      <c r="B6" s="61" t="s">
        <v>122</v>
      </c>
      <c r="C6" s="61" t="s">
        <v>69</v>
      </c>
      <c r="D6" s="61" t="s">
        <v>189</v>
      </c>
      <c r="E6" s="62" t="s">
        <v>190</v>
      </c>
      <c r="F6" s="61">
        <v>12.45</v>
      </c>
      <c r="G6" s="63" t="s">
        <v>46</v>
      </c>
      <c r="H6" s="64">
        <v>45261</v>
      </c>
      <c r="I6" s="70" t="s">
        <v>17</v>
      </c>
      <c r="J6" s="71" t="s">
        <v>420</v>
      </c>
      <c r="K6" s="72"/>
      <c r="L6" s="72" t="s">
        <v>399</v>
      </c>
      <c r="M6" s="73"/>
    </row>
    <row r="7" ht="62.1" customHeight="1" spans="1:13">
      <c r="A7" s="61">
        <v>4</v>
      </c>
      <c r="B7" s="61" t="s">
        <v>122</v>
      </c>
      <c r="C7" s="61" t="s">
        <v>69</v>
      </c>
      <c r="D7" s="61" t="s">
        <v>191</v>
      </c>
      <c r="E7" s="62" t="s">
        <v>192</v>
      </c>
      <c r="F7" s="61">
        <v>48.92</v>
      </c>
      <c r="G7" s="63" t="s">
        <v>46</v>
      </c>
      <c r="H7" s="64">
        <v>45261</v>
      </c>
      <c r="I7" s="70" t="s">
        <v>17</v>
      </c>
      <c r="J7" s="71" t="s">
        <v>420</v>
      </c>
      <c r="K7" s="72"/>
      <c r="L7" s="72" t="s">
        <v>399</v>
      </c>
      <c r="M7" s="73"/>
    </row>
    <row r="8" ht="62.1" customHeight="1" spans="1:14">
      <c r="A8" s="61">
        <v>5</v>
      </c>
      <c r="B8" s="61" t="s">
        <v>122</v>
      </c>
      <c r="C8" s="61" t="s">
        <v>69</v>
      </c>
      <c r="D8" s="61" t="s">
        <v>193</v>
      </c>
      <c r="E8" s="62" t="s">
        <v>194</v>
      </c>
      <c r="F8" s="61">
        <v>108.67</v>
      </c>
      <c r="G8" s="63" t="s">
        <v>46</v>
      </c>
      <c r="H8" s="64">
        <v>45261</v>
      </c>
      <c r="I8" s="70" t="s">
        <v>17</v>
      </c>
      <c r="J8" s="71" t="s">
        <v>420</v>
      </c>
      <c r="K8" s="72"/>
      <c r="L8" s="72" t="s">
        <v>399</v>
      </c>
      <c r="M8" s="73"/>
      <c r="N8" s="74"/>
    </row>
    <row r="9" ht="62.1" customHeight="1" spans="1:13">
      <c r="A9" s="61">
        <v>6</v>
      </c>
      <c r="B9" s="61" t="s">
        <v>122</v>
      </c>
      <c r="C9" s="61" t="s">
        <v>69</v>
      </c>
      <c r="D9" s="61" t="s">
        <v>195</v>
      </c>
      <c r="E9" s="62" t="s">
        <v>196</v>
      </c>
      <c r="F9" s="61">
        <v>229.89</v>
      </c>
      <c r="G9" s="63" t="s">
        <v>46</v>
      </c>
      <c r="H9" s="64">
        <v>45261</v>
      </c>
      <c r="I9" s="70" t="s">
        <v>17</v>
      </c>
      <c r="J9" s="71" t="s">
        <v>420</v>
      </c>
      <c r="K9" s="72"/>
      <c r="L9" s="72" t="s">
        <v>399</v>
      </c>
      <c r="M9" s="73"/>
    </row>
    <row r="10" ht="62.1" customHeight="1" spans="1:13">
      <c r="A10" s="61">
        <v>7</v>
      </c>
      <c r="B10" s="61" t="s">
        <v>122</v>
      </c>
      <c r="C10" s="61" t="s">
        <v>69</v>
      </c>
      <c r="D10" s="61" t="s">
        <v>197</v>
      </c>
      <c r="E10" s="62" t="s">
        <v>198</v>
      </c>
      <c r="F10" s="61">
        <v>89.01</v>
      </c>
      <c r="G10" s="63" t="s">
        <v>46</v>
      </c>
      <c r="H10" s="64">
        <v>45261</v>
      </c>
      <c r="I10" s="70" t="s">
        <v>17</v>
      </c>
      <c r="J10" s="71" t="s">
        <v>420</v>
      </c>
      <c r="K10" s="72"/>
      <c r="L10" s="72" t="s">
        <v>399</v>
      </c>
      <c r="M10" s="73"/>
    </row>
    <row r="11" ht="62.1" customHeight="1" spans="1:13">
      <c r="A11" s="61">
        <v>8</v>
      </c>
      <c r="B11" s="61" t="s">
        <v>122</v>
      </c>
      <c r="C11" s="61" t="s">
        <v>69</v>
      </c>
      <c r="D11" s="61" t="s">
        <v>199</v>
      </c>
      <c r="E11" s="62" t="s">
        <v>200</v>
      </c>
      <c r="F11" s="61">
        <v>34.68</v>
      </c>
      <c r="G11" s="63" t="s">
        <v>46</v>
      </c>
      <c r="H11" s="64">
        <v>45261</v>
      </c>
      <c r="I11" s="70" t="s">
        <v>17</v>
      </c>
      <c r="J11" s="71" t="s">
        <v>420</v>
      </c>
      <c r="K11" s="72"/>
      <c r="L11" s="72" t="s">
        <v>399</v>
      </c>
      <c r="M11" s="73"/>
    </row>
    <row r="12" ht="62.1" customHeight="1" spans="1:13">
      <c r="A12" s="61">
        <v>9</v>
      </c>
      <c r="B12" s="61" t="s">
        <v>122</v>
      </c>
      <c r="C12" s="61" t="s">
        <v>69</v>
      </c>
      <c r="D12" s="61" t="s">
        <v>201</v>
      </c>
      <c r="E12" s="62" t="s">
        <v>202</v>
      </c>
      <c r="F12" s="61">
        <v>36.9</v>
      </c>
      <c r="G12" s="63" t="s">
        <v>46</v>
      </c>
      <c r="H12" s="64">
        <v>45261</v>
      </c>
      <c r="I12" s="70" t="s">
        <v>17</v>
      </c>
      <c r="J12" s="71" t="s">
        <v>420</v>
      </c>
      <c r="K12" s="72"/>
      <c r="L12" s="72" t="s">
        <v>399</v>
      </c>
      <c r="M12" s="73"/>
    </row>
    <row r="13" ht="62.1" customHeight="1" spans="1:13">
      <c r="A13" s="61">
        <v>10</v>
      </c>
      <c r="B13" s="61" t="s">
        <v>122</v>
      </c>
      <c r="C13" s="61" t="s">
        <v>69</v>
      </c>
      <c r="D13" s="61" t="s">
        <v>203</v>
      </c>
      <c r="E13" s="62" t="s">
        <v>204</v>
      </c>
      <c r="F13" s="61">
        <v>39.01</v>
      </c>
      <c r="G13" s="63" t="s">
        <v>46</v>
      </c>
      <c r="H13" s="64">
        <v>45261</v>
      </c>
      <c r="I13" s="70" t="s">
        <v>17</v>
      </c>
      <c r="J13" s="71" t="s">
        <v>420</v>
      </c>
      <c r="K13" s="72"/>
      <c r="L13" s="72" t="s">
        <v>399</v>
      </c>
      <c r="M13" s="73"/>
    </row>
    <row r="14" ht="62.1" customHeight="1" spans="1:13">
      <c r="A14" s="61">
        <v>11</v>
      </c>
      <c r="B14" s="61" t="s">
        <v>122</v>
      </c>
      <c r="C14" s="61" t="s">
        <v>69</v>
      </c>
      <c r="D14" s="61" t="s">
        <v>205</v>
      </c>
      <c r="E14" s="62" t="s">
        <v>206</v>
      </c>
      <c r="F14" s="65">
        <v>8.44</v>
      </c>
      <c r="G14" s="63" t="s">
        <v>46</v>
      </c>
      <c r="H14" s="64">
        <v>45261</v>
      </c>
      <c r="I14" s="70" t="s">
        <v>17</v>
      </c>
      <c r="J14" s="71" t="s">
        <v>420</v>
      </c>
      <c r="K14" s="72"/>
      <c r="L14" s="72" t="s">
        <v>399</v>
      </c>
      <c r="M14" s="73"/>
    </row>
    <row r="15" ht="62.1" customHeight="1" spans="1:13">
      <c r="A15" s="61">
        <v>12</v>
      </c>
      <c r="B15" s="61" t="s">
        <v>122</v>
      </c>
      <c r="C15" s="61" t="s">
        <v>69</v>
      </c>
      <c r="D15" s="61" t="s">
        <v>207</v>
      </c>
      <c r="E15" s="62" t="s">
        <v>208</v>
      </c>
      <c r="F15" s="61">
        <v>34.3</v>
      </c>
      <c r="G15" s="63" t="s">
        <v>46</v>
      </c>
      <c r="H15" s="64">
        <v>45261</v>
      </c>
      <c r="I15" s="70" t="s">
        <v>17</v>
      </c>
      <c r="J15" s="71" t="s">
        <v>420</v>
      </c>
      <c r="K15" s="72"/>
      <c r="L15" s="72" t="s">
        <v>399</v>
      </c>
      <c r="M15" s="73"/>
    </row>
    <row r="16" ht="62.1" customHeight="1" spans="1:13">
      <c r="A16" s="61">
        <v>13</v>
      </c>
      <c r="B16" s="61" t="s">
        <v>122</v>
      </c>
      <c r="C16" s="61" t="s">
        <v>69</v>
      </c>
      <c r="D16" s="61" t="s">
        <v>209</v>
      </c>
      <c r="E16" s="62" t="s">
        <v>210</v>
      </c>
      <c r="F16" s="61">
        <v>13.15</v>
      </c>
      <c r="G16" s="63" t="s">
        <v>46</v>
      </c>
      <c r="H16" s="64">
        <v>45261</v>
      </c>
      <c r="I16" s="70" t="s">
        <v>17</v>
      </c>
      <c r="J16" s="71" t="s">
        <v>420</v>
      </c>
      <c r="K16" s="72"/>
      <c r="L16" s="72" t="s">
        <v>399</v>
      </c>
      <c r="M16" s="73"/>
    </row>
    <row r="17" ht="62.1" customHeight="1" spans="1:13">
      <c r="A17" s="61">
        <v>14</v>
      </c>
      <c r="B17" s="61" t="s">
        <v>122</v>
      </c>
      <c r="C17" s="61" t="s">
        <v>69</v>
      </c>
      <c r="D17" s="61" t="s">
        <v>211</v>
      </c>
      <c r="E17" s="62" t="s">
        <v>212</v>
      </c>
      <c r="F17" s="38">
        <v>19.12</v>
      </c>
      <c r="G17" s="63" t="s">
        <v>46</v>
      </c>
      <c r="H17" s="64">
        <v>45261</v>
      </c>
      <c r="I17" s="70" t="s">
        <v>17</v>
      </c>
      <c r="J17" s="71" t="s">
        <v>420</v>
      </c>
      <c r="K17" s="72"/>
      <c r="L17" s="72" t="s">
        <v>399</v>
      </c>
      <c r="M17" s="73"/>
    </row>
    <row r="18" ht="62.1" customHeight="1" spans="1:13">
      <c r="A18" s="61">
        <v>15</v>
      </c>
      <c r="B18" s="61" t="s">
        <v>122</v>
      </c>
      <c r="C18" s="61" t="s">
        <v>69</v>
      </c>
      <c r="D18" s="61" t="s">
        <v>213</v>
      </c>
      <c r="E18" s="62" t="s">
        <v>214</v>
      </c>
      <c r="F18" s="61">
        <v>22.68</v>
      </c>
      <c r="G18" s="63" t="s">
        <v>46</v>
      </c>
      <c r="H18" s="64">
        <v>45261</v>
      </c>
      <c r="I18" s="70" t="s">
        <v>17</v>
      </c>
      <c r="J18" s="71" t="s">
        <v>420</v>
      </c>
      <c r="K18" s="72"/>
      <c r="L18" s="72" t="s">
        <v>399</v>
      </c>
      <c r="M18" s="73"/>
    </row>
    <row r="19" ht="62.1" customHeight="1" spans="1:13">
      <c r="A19" s="61">
        <v>16</v>
      </c>
      <c r="B19" s="61" t="s">
        <v>122</v>
      </c>
      <c r="C19" s="61" t="s">
        <v>69</v>
      </c>
      <c r="D19" s="61" t="s">
        <v>215</v>
      </c>
      <c r="E19" s="62" t="s">
        <v>216</v>
      </c>
      <c r="F19" s="65">
        <v>22.36</v>
      </c>
      <c r="G19" s="63" t="s">
        <v>46</v>
      </c>
      <c r="H19" s="64">
        <v>45261</v>
      </c>
      <c r="I19" s="70" t="s">
        <v>17</v>
      </c>
      <c r="J19" s="71" t="s">
        <v>420</v>
      </c>
      <c r="K19" s="72"/>
      <c r="L19" s="72" t="s">
        <v>399</v>
      </c>
      <c r="M19" s="73"/>
    </row>
    <row r="20" ht="62.1" customHeight="1" spans="1:13">
      <c r="A20" s="61">
        <v>17</v>
      </c>
      <c r="B20" s="61" t="s">
        <v>122</v>
      </c>
      <c r="C20" s="61" t="s">
        <v>69</v>
      </c>
      <c r="D20" s="61" t="s">
        <v>217</v>
      </c>
      <c r="E20" s="62" t="s">
        <v>218</v>
      </c>
      <c r="F20" s="65">
        <v>47.85</v>
      </c>
      <c r="G20" s="63" t="s">
        <v>46</v>
      </c>
      <c r="H20" s="64">
        <v>45261</v>
      </c>
      <c r="I20" s="70" t="s">
        <v>17</v>
      </c>
      <c r="J20" s="71" t="s">
        <v>420</v>
      </c>
      <c r="K20" s="72"/>
      <c r="L20" s="72" t="s">
        <v>399</v>
      </c>
      <c r="M20" s="73"/>
    </row>
    <row r="21" ht="62.1" customHeight="1" spans="1:13">
      <c r="A21" s="61">
        <v>18</v>
      </c>
      <c r="B21" s="61" t="s">
        <v>122</v>
      </c>
      <c r="C21" s="61" t="s">
        <v>69</v>
      </c>
      <c r="D21" s="61" t="s">
        <v>219</v>
      </c>
      <c r="E21" s="62" t="s">
        <v>220</v>
      </c>
      <c r="F21" s="61">
        <v>12.08</v>
      </c>
      <c r="G21" s="63" t="s">
        <v>46</v>
      </c>
      <c r="H21" s="64">
        <v>45261</v>
      </c>
      <c r="I21" s="70" t="s">
        <v>17</v>
      </c>
      <c r="J21" s="71" t="s">
        <v>420</v>
      </c>
      <c r="K21" s="72"/>
      <c r="L21" s="72" t="s">
        <v>399</v>
      </c>
      <c r="M21" s="73"/>
    </row>
    <row r="22" ht="62.1" customHeight="1" spans="1:13">
      <c r="A22" s="61">
        <v>19</v>
      </c>
      <c r="B22" s="61" t="s">
        <v>122</v>
      </c>
      <c r="C22" s="61" t="s">
        <v>69</v>
      </c>
      <c r="D22" s="61" t="s">
        <v>221</v>
      </c>
      <c r="E22" s="62" t="s">
        <v>222</v>
      </c>
      <c r="F22" s="61">
        <v>11.66</v>
      </c>
      <c r="G22" s="63" t="s">
        <v>46</v>
      </c>
      <c r="H22" s="64">
        <v>45261</v>
      </c>
      <c r="I22" s="70" t="s">
        <v>17</v>
      </c>
      <c r="J22" s="71" t="s">
        <v>420</v>
      </c>
      <c r="K22" s="72"/>
      <c r="L22" s="72" t="s">
        <v>399</v>
      </c>
      <c r="M22" s="73"/>
    </row>
    <row r="23" ht="62.1" customHeight="1" spans="1:13">
      <c r="A23" s="61">
        <v>20</v>
      </c>
      <c r="B23" s="61" t="s">
        <v>122</v>
      </c>
      <c r="C23" s="61" t="s">
        <v>69</v>
      </c>
      <c r="D23" s="61" t="s">
        <v>223</v>
      </c>
      <c r="E23" s="62" t="s">
        <v>224</v>
      </c>
      <c r="F23" s="61">
        <v>18.71</v>
      </c>
      <c r="G23" s="63" t="s">
        <v>46</v>
      </c>
      <c r="H23" s="64">
        <v>45261</v>
      </c>
      <c r="I23" s="70" t="s">
        <v>17</v>
      </c>
      <c r="J23" s="71" t="s">
        <v>420</v>
      </c>
      <c r="K23" s="72"/>
      <c r="L23" s="72" t="s">
        <v>399</v>
      </c>
      <c r="M23" s="73"/>
    </row>
    <row r="24" ht="62.1" customHeight="1" spans="1:13">
      <c r="A24" s="61">
        <v>21</v>
      </c>
      <c r="B24" s="61" t="s">
        <v>122</v>
      </c>
      <c r="C24" s="61" t="s">
        <v>69</v>
      </c>
      <c r="D24" s="61" t="s">
        <v>225</v>
      </c>
      <c r="E24" s="62" t="s">
        <v>226</v>
      </c>
      <c r="F24" s="61">
        <v>43.33</v>
      </c>
      <c r="G24" s="63" t="s">
        <v>46</v>
      </c>
      <c r="H24" s="64">
        <v>45261</v>
      </c>
      <c r="I24" s="70" t="s">
        <v>17</v>
      </c>
      <c r="J24" s="71" t="s">
        <v>420</v>
      </c>
      <c r="K24" s="72"/>
      <c r="L24" s="72" t="s">
        <v>399</v>
      </c>
      <c r="M24" s="73"/>
    </row>
    <row r="25" ht="62.1" customHeight="1" spans="1:13">
      <c r="A25" s="61">
        <v>22</v>
      </c>
      <c r="B25" s="61" t="s">
        <v>122</v>
      </c>
      <c r="C25" s="61" t="s">
        <v>69</v>
      </c>
      <c r="D25" s="61" t="s">
        <v>227</v>
      </c>
      <c r="E25" s="62" t="s">
        <v>228</v>
      </c>
      <c r="F25" s="61">
        <v>50.13</v>
      </c>
      <c r="G25" s="63" t="s">
        <v>46</v>
      </c>
      <c r="H25" s="64">
        <v>45261</v>
      </c>
      <c r="I25" s="70" t="s">
        <v>17</v>
      </c>
      <c r="J25" s="71" t="s">
        <v>420</v>
      </c>
      <c r="K25" s="72"/>
      <c r="L25" s="72" t="s">
        <v>399</v>
      </c>
      <c r="M25" s="73"/>
    </row>
    <row r="26" ht="62.1" customHeight="1" spans="1:13">
      <c r="A26" s="61">
        <v>23</v>
      </c>
      <c r="B26" s="61" t="s">
        <v>122</v>
      </c>
      <c r="C26" s="61" t="s">
        <v>69</v>
      </c>
      <c r="D26" s="61" t="s">
        <v>229</v>
      </c>
      <c r="E26" s="62" t="s">
        <v>230</v>
      </c>
      <c r="F26" s="61">
        <v>39.05</v>
      </c>
      <c r="G26" s="63" t="s">
        <v>46</v>
      </c>
      <c r="H26" s="64">
        <v>45261</v>
      </c>
      <c r="I26" s="70" t="s">
        <v>17</v>
      </c>
      <c r="J26" s="71" t="s">
        <v>420</v>
      </c>
      <c r="K26" s="72"/>
      <c r="L26" s="72" t="s">
        <v>399</v>
      </c>
      <c r="M26" s="73"/>
    </row>
    <row r="27" ht="62.1" customHeight="1" spans="1:13">
      <c r="A27" s="61">
        <v>24</v>
      </c>
      <c r="B27" s="61" t="s">
        <v>122</v>
      </c>
      <c r="C27" s="61" t="s">
        <v>69</v>
      </c>
      <c r="D27" s="61" t="s">
        <v>231</v>
      </c>
      <c r="E27" s="62" t="s">
        <v>232</v>
      </c>
      <c r="F27" s="61">
        <v>21.01</v>
      </c>
      <c r="G27" s="63" t="s">
        <v>46</v>
      </c>
      <c r="H27" s="64">
        <v>45261</v>
      </c>
      <c r="I27" s="70" t="s">
        <v>17</v>
      </c>
      <c r="J27" s="71" t="s">
        <v>420</v>
      </c>
      <c r="K27" s="72"/>
      <c r="L27" s="72" t="s">
        <v>399</v>
      </c>
      <c r="M27" s="73"/>
    </row>
    <row r="28" ht="62.1" customHeight="1" spans="1:13">
      <c r="A28" s="61">
        <v>25</v>
      </c>
      <c r="B28" s="61" t="s">
        <v>122</v>
      </c>
      <c r="C28" s="61" t="s">
        <v>69</v>
      </c>
      <c r="D28" s="61" t="s">
        <v>233</v>
      </c>
      <c r="E28" s="62" t="s">
        <v>234</v>
      </c>
      <c r="F28" s="61">
        <v>30.86</v>
      </c>
      <c r="G28" s="63" t="s">
        <v>46</v>
      </c>
      <c r="H28" s="64">
        <v>45261</v>
      </c>
      <c r="I28" s="70" t="s">
        <v>17</v>
      </c>
      <c r="J28" s="71" t="s">
        <v>420</v>
      </c>
      <c r="K28" s="72"/>
      <c r="L28" s="72" t="s">
        <v>399</v>
      </c>
      <c r="M28" s="73"/>
    </row>
    <row r="29" ht="62.1" customHeight="1" spans="1:13">
      <c r="A29" s="61">
        <v>26</v>
      </c>
      <c r="B29" s="61" t="s">
        <v>122</v>
      </c>
      <c r="C29" s="61" t="s">
        <v>69</v>
      </c>
      <c r="D29" s="61" t="s">
        <v>235</v>
      </c>
      <c r="E29" s="62" t="s">
        <v>236</v>
      </c>
      <c r="F29" s="61">
        <v>67.26</v>
      </c>
      <c r="G29" s="63" t="s">
        <v>46</v>
      </c>
      <c r="H29" s="64">
        <v>45261</v>
      </c>
      <c r="I29" s="70" t="s">
        <v>17</v>
      </c>
      <c r="J29" s="71" t="s">
        <v>420</v>
      </c>
      <c r="K29" s="72"/>
      <c r="L29" s="72" t="s">
        <v>399</v>
      </c>
      <c r="M29" s="73"/>
    </row>
    <row r="30" ht="62.1" customHeight="1" spans="1:13">
      <c r="A30" s="61">
        <v>27</v>
      </c>
      <c r="B30" s="61" t="s">
        <v>122</v>
      </c>
      <c r="C30" s="61" t="s">
        <v>69</v>
      </c>
      <c r="D30" s="61" t="s">
        <v>237</v>
      </c>
      <c r="E30" s="62" t="s">
        <v>238</v>
      </c>
      <c r="F30" s="61">
        <v>25.42</v>
      </c>
      <c r="G30" s="63" t="s">
        <v>46</v>
      </c>
      <c r="H30" s="64">
        <v>45261</v>
      </c>
      <c r="I30" s="70" t="s">
        <v>17</v>
      </c>
      <c r="J30" s="71" t="s">
        <v>420</v>
      </c>
      <c r="K30" s="72"/>
      <c r="L30" s="72" t="s">
        <v>399</v>
      </c>
      <c r="M30" s="73"/>
    </row>
    <row r="31" ht="62.1" customHeight="1" spans="1:13">
      <c r="A31" s="61">
        <v>28</v>
      </c>
      <c r="B31" s="61" t="s">
        <v>122</v>
      </c>
      <c r="C31" s="61" t="s">
        <v>69</v>
      </c>
      <c r="D31" s="61" t="s">
        <v>239</v>
      </c>
      <c r="E31" s="62" t="s">
        <v>240</v>
      </c>
      <c r="F31" s="61">
        <v>34.92</v>
      </c>
      <c r="G31" s="63" t="s">
        <v>46</v>
      </c>
      <c r="H31" s="64">
        <v>45261</v>
      </c>
      <c r="I31" s="70" t="s">
        <v>17</v>
      </c>
      <c r="J31" s="71" t="s">
        <v>420</v>
      </c>
      <c r="K31" s="72"/>
      <c r="L31" s="72" t="s">
        <v>399</v>
      </c>
      <c r="M31" s="73"/>
    </row>
    <row r="32" ht="62.1" customHeight="1" spans="1:13">
      <c r="A32" s="61">
        <v>29</v>
      </c>
      <c r="B32" s="61" t="s">
        <v>122</v>
      </c>
      <c r="C32" s="61" t="s">
        <v>69</v>
      </c>
      <c r="D32" s="61" t="s">
        <v>241</v>
      </c>
      <c r="E32" s="62" t="s">
        <v>242</v>
      </c>
      <c r="F32" s="61">
        <v>18.9</v>
      </c>
      <c r="G32" s="63" t="s">
        <v>46</v>
      </c>
      <c r="H32" s="64">
        <v>45261</v>
      </c>
      <c r="I32" s="70" t="s">
        <v>17</v>
      </c>
      <c r="J32" s="71" t="s">
        <v>420</v>
      </c>
      <c r="K32" s="72"/>
      <c r="L32" s="72" t="s">
        <v>399</v>
      </c>
      <c r="M32" s="73"/>
    </row>
    <row r="33" ht="62.1" customHeight="1" spans="1:13">
      <c r="A33" s="61">
        <v>30</v>
      </c>
      <c r="B33" s="61" t="s">
        <v>122</v>
      </c>
      <c r="C33" s="61" t="s">
        <v>69</v>
      </c>
      <c r="D33" s="61" t="s">
        <v>243</v>
      </c>
      <c r="E33" s="62" t="s">
        <v>244</v>
      </c>
      <c r="F33" s="61">
        <v>32.58</v>
      </c>
      <c r="G33" s="63" t="s">
        <v>46</v>
      </c>
      <c r="H33" s="64">
        <v>45261</v>
      </c>
      <c r="I33" s="70" t="s">
        <v>17</v>
      </c>
      <c r="J33" s="71" t="s">
        <v>420</v>
      </c>
      <c r="K33" s="72"/>
      <c r="L33" s="72" t="s">
        <v>399</v>
      </c>
      <c r="M33" s="73"/>
    </row>
    <row r="34" ht="62.1" customHeight="1" spans="1:13">
      <c r="A34" s="61">
        <v>31</v>
      </c>
      <c r="B34" s="61" t="s">
        <v>122</v>
      </c>
      <c r="C34" s="61" t="s">
        <v>69</v>
      </c>
      <c r="D34" s="61" t="s">
        <v>245</v>
      </c>
      <c r="E34" s="62" t="s">
        <v>246</v>
      </c>
      <c r="F34" s="61">
        <v>16.76</v>
      </c>
      <c r="G34" s="63" t="s">
        <v>46</v>
      </c>
      <c r="H34" s="64">
        <v>45261</v>
      </c>
      <c r="I34" s="70" t="s">
        <v>17</v>
      </c>
      <c r="J34" s="71" t="s">
        <v>420</v>
      </c>
      <c r="K34" s="72"/>
      <c r="L34" s="72" t="s">
        <v>399</v>
      </c>
      <c r="M34" s="73"/>
    </row>
    <row r="35" ht="62.1" customHeight="1" spans="1:13">
      <c r="A35" s="61">
        <v>32</v>
      </c>
      <c r="B35" s="61" t="s">
        <v>122</v>
      </c>
      <c r="C35" s="61" t="s">
        <v>69</v>
      </c>
      <c r="D35" s="61" t="s">
        <v>247</v>
      </c>
      <c r="E35" s="62" t="s">
        <v>248</v>
      </c>
      <c r="F35" s="61">
        <v>14.84</v>
      </c>
      <c r="G35" s="63" t="s">
        <v>46</v>
      </c>
      <c r="H35" s="64">
        <v>45261</v>
      </c>
      <c r="I35" s="70" t="s">
        <v>17</v>
      </c>
      <c r="J35" s="71" t="s">
        <v>420</v>
      </c>
      <c r="K35" s="72"/>
      <c r="L35" s="72" t="s">
        <v>399</v>
      </c>
      <c r="M35" s="73"/>
    </row>
    <row r="36" ht="62.1" customHeight="1" spans="1:13">
      <c r="A36" s="61">
        <v>33</v>
      </c>
      <c r="B36" s="61" t="s">
        <v>122</v>
      </c>
      <c r="C36" s="61" t="s">
        <v>69</v>
      </c>
      <c r="D36" s="61" t="s">
        <v>249</v>
      </c>
      <c r="E36" s="62" t="s">
        <v>250</v>
      </c>
      <c r="F36" s="61">
        <v>30.89</v>
      </c>
      <c r="G36" s="63" t="s">
        <v>46</v>
      </c>
      <c r="H36" s="64">
        <v>45261</v>
      </c>
      <c r="I36" s="70" t="s">
        <v>17</v>
      </c>
      <c r="J36" s="71" t="s">
        <v>420</v>
      </c>
      <c r="K36" s="72"/>
      <c r="L36" s="72" t="s">
        <v>399</v>
      </c>
      <c r="M36" s="73"/>
    </row>
    <row r="37" ht="62.1" customHeight="1" spans="1:13">
      <c r="A37" s="61">
        <v>34</v>
      </c>
      <c r="B37" s="61" t="s">
        <v>122</v>
      </c>
      <c r="C37" s="61" t="s">
        <v>69</v>
      </c>
      <c r="D37" s="61" t="s">
        <v>251</v>
      </c>
      <c r="E37" s="62" t="s">
        <v>252</v>
      </c>
      <c r="F37" s="66">
        <v>94.09</v>
      </c>
      <c r="G37" s="63" t="s">
        <v>46</v>
      </c>
      <c r="H37" s="64">
        <v>45261</v>
      </c>
      <c r="I37" s="70" t="s">
        <v>17</v>
      </c>
      <c r="J37" s="71" t="s">
        <v>420</v>
      </c>
      <c r="K37" s="72"/>
      <c r="L37" s="72" t="s">
        <v>399</v>
      </c>
      <c r="M37" s="73"/>
    </row>
    <row r="38" ht="62.1" customHeight="1" spans="1:13">
      <c r="A38" s="61">
        <v>35</v>
      </c>
      <c r="B38" s="61" t="s">
        <v>122</v>
      </c>
      <c r="C38" s="61" t="s">
        <v>69</v>
      </c>
      <c r="D38" s="61" t="s">
        <v>253</v>
      </c>
      <c r="E38" s="62" t="s">
        <v>254</v>
      </c>
      <c r="F38" s="66">
        <v>32.6</v>
      </c>
      <c r="G38" s="63" t="s">
        <v>46</v>
      </c>
      <c r="H38" s="64">
        <v>45261</v>
      </c>
      <c r="I38" s="70" t="s">
        <v>17</v>
      </c>
      <c r="J38" s="71" t="s">
        <v>420</v>
      </c>
      <c r="K38" s="75"/>
      <c r="L38" s="76" t="s">
        <v>399</v>
      </c>
      <c r="M38" s="73"/>
    </row>
    <row r="39" ht="62.1" customHeight="1" spans="1:13">
      <c r="A39" s="61">
        <v>36</v>
      </c>
      <c r="B39" s="61" t="s">
        <v>122</v>
      </c>
      <c r="C39" s="61" t="s">
        <v>69</v>
      </c>
      <c r="D39" s="61" t="s">
        <v>255</v>
      </c>
      <c r="E39" s="62" t="s">
        <v>256</v>
      </c>
      <c r="F39" s="66">
        <v>59.32</v>
      </c>
      <c r="G39" s="63" t="s">
        <v>46</v>
      </c>
      <c r="H39" s="64">
        <v>45261</v>
      </c>
      <c r="I39" s="70" t="s">
        <v>17</v>
      </c>
      <c r="J39" s="71" t="s">
        <v>420</v>
      </c>
      <c r="K39" s="75"/>
      <c r="L39" s="76" t="s">
        <v>399</v>
      </c>
      <c r="M39" s="73"/>
    </row>
    <row r="40" ht="62.1" customHeight="1" spans="1:13">
      <c r="A40" s="61">
        <v>37</v>
      </c>
      <c r="B40" s="61" t="s">
        <v>122</v>
      </c>
      <c r="C40" s="61" t="s">
        <v>69</v>
      </c>
      <c r="D40" s="61" t="s">
        <v>257</v>
      </c>
      <c r="E40" s="62" t="s">
        <v>258</v>
      </c>
      <c r="F40" s="61">
        <v>19.72</v>
      </c>
      <c r="G40" s="63" t="s">
        <v>46</v>
      </c>
      <c r="H40" s="64">
        <v>45261</v>
      </c>
      <c r="I40" s="70" t="s">
        <v>17</v>
      </c>
      <c r="J40" s="71" t="s">
        <v>420</v>
      </c>
      <c r="K40" s="75"/>
      <c r="L40" s="76" t="s">
        <v>399</v>
      </c>
      <c r="M40" s="73"/>
    </row>
    <row r="41" ht="62.1" customHeight="1" spans="1:13">
      <c r="A41" s="61">
        <v>38</v>
      </c>
      <c r="B41" s="61" t="s">
        <v>122</v>
      </c>
      <c r="C41" s="61" t="s">
        <v>69</v>
      </c>
      <c r="D41" s="61" t="s">
        <v>259</v>
      </c>
      <c r="E41" s="62" t="s">
        <v>260</v>
      </c>
      <c r="F41" s="61">
        <v>59.02</v>
      </c>
      <c r="G41" s="63" t="s">
        <v>46</v>
      </c>
      <c r="H41" s="64">
        <v>45261</v>
      </c>
      <c r="I41" s="70" t="s">
        <v>17</v>
      </c>
      <c r="J41" s="71" t="s">
        <v>420</v>
      </c>
      <c r="K41" s="75"/>
      <c r="L41" s="76" t="s">
        <v>399</v>
      </c>
      <c r="M41" s="73"/>
    </row>
    <row r="42" ht="62.1" customHeight="1" spans="1:13">
      <c r="A42" s="61">
        <v>39</v>
      </c>
      <c r="B42" s="61" t="s">
        <v>122</v>
      </c>
      <c r="C42" s="61" t="s">
        <v>69</v>
      </c>
      <c r="D42" s="61" t="s">
        <v>261</v>
      </c>
      <c r="E42" s="62" t="s">
        <v>262</v>
      </c>
      <c r="F42" s="61">
        <v>30.92</v>
      </c>
      <c r="G42" s="63" t="s">
        <v>46</v>
      </c>
      <c r="H42" s="64">
        <v>45261</v>
      </c>
      <c r="I42" s="70" t="s">
        <v>17</v>
      </c>
      <c r="J42" s="71" t="s">
        <v>420</v>
      </c>
      <c r="K42" s="75"/>
      <c r="L42" s="76" t="s">
        <v>399</v>
      </c>
      <c r="M42" s="73"/>
    </row>
    <row r="43" ht="62.1" customHeight="1" spans="1:13">
      <c r="A43" s="61">
        <v>40</v>
      </c>
      <c r="B43" s="61" t="s">
        <v>122</v>
      </c>
      <c r="C43" s="61" t="s">
        <v>69</v>
      </c>
      <c r="D43" s="61" t="s">
        <v>263</v>
      </c>
      <c r="E43" s="62" t="s">
        <v>264</v>
      </c>
      <c r="F43" s="61">
        <v>54.79</v>
      </c>
      <c r="G43" s="63" t="s">
        <v>46</v>
      </c>
      <c r="H43" s="64">
        <v>45261</v>
      </c>
      <c r="I43" s="70" t="s">
        <v>17</v>
      </c>
      <c r="J43" s="71" t="s">
        <v>420</v>
      </c>
      <c r="K43" s="75"/>
      <c r="L43" s="76" t="s">
        <v>399</v>
      </c>
      <c r="M43" s="73"/>
    </row>
    <row r="44" ht="62.1" customHeight="1" spans="1:13">
      <c r="A44" s="61">
        <v>41</v>
      </c>
      <c r="B44" s="61" t="s">
        <v>122</v>
      </c>
      <c r="C44" s="61" t="s">
        <v>69</v>
      </c>
      <c r="D44" s="61" t="s">
        <v>265</v>
      </c>
      <c r="E44" s="62" t="s">
        <v>266</v>
      </c>
      <c r="F44" s="61">
        <v>93.28</v>
      </c>
      <c r="G44" s="63" t="s">
        <v>46</v>
      </c>
      <c r="H44" s="64">
        <v>45261</v>
      </c>
      <c r="I44" s="70" t="s">
        <v>17</v>
      </c>
      <c r="J44" s="71" t="s">
        <v>420</v>
      </c>
      <c r="K44" s="75"/>
      <c r="L44" s="76" t="s">
        <v>399</v>
      </c>
      <c r="M44" s="73"/>
    </row>
    <row r="45" ht="62.1" customHeight="1" spans="1:13">
      <c r="A45" s="61">
        <v>42</v>
      </c>
      <c r="B45" s="61" t="s">
        <v>122</v>
      </c>
      <c r="C45" s="61" t="s">
        <v>69</v>
      </c>
      <c r="D45" s="61" t="s">
        <v>267</v>
      </c>
      <c r="E45" s="62" t="s">
        <v>268</v>
      </c>
      <c r="F45" s="61">
        <v>41.36</v>
      </c>
      <c r="G45" s="63" t="s">
        <v>46</v>
      </c>
      <c r="H45" s="64">
        <v>45261</v>
      </c>
      <c r="I45" s="70" t="s">
        <v>17</v>
      </c>
      <c r="J45" s="71" t="s">
        <v>420</v>
      </c>
      <c r="K45" s="75"/>
      <c r="L45" s="76" t="s">
        <v>399</v>
      </c>
      <c r="M45" s="73"/>
    </row>
    <row r="46" ht="62.1" customHeight="1" spans="1:13">
      <c r="A46" s="61">
        <v>43</v>
      </c>
      <c r="B46" s="61" t="s">
        <v>122</v>
      </c>
      <c r="C46" s="61" t="s">
        <v>69</v>
      </c>
      <c r="D46" s="61" t="s">
        <v>269</v>
      </c>
      <c r="E46" s="62" t="s">
        <v>270</v>
      </c>
      <c r="F46" s="61">
        <v>29.3</v>
      </c>
      <c r="G46" s="63" t="s">
        <v>46</v>
      </c>
      <c r="H46" s="64">
        <v>45261</v>
      </c>
      <c r="I46" s="70" t="s">
        <v>17</v>
      </c>
      <c r="J46" s="71" t="s">
        <v>420</v>
      </c>
      <c r="K46" s="75"/>
      <c r="L46" s="76" t="s">
        <v>399</v>
      </c>
      <c r="M46" s="73"/>
    </row>
    <row r="47" s="3" customFormat="1" ht="62.1" customHeight="1" spans="1:13">
      <c r="A47" s="61">
        <v>44</v>
      </c>
      <c r="B47" s="61" t="s">
        <v>122</v>
      </c>
      <c r="C47" s="61" t="s">
        <v>69</v>
      </c>
      <c r="D47" s="61" t="s">
        <v>271</v>
      </c>
      <c r="E47" s="62" t="s">
        <v>272</v>
      </c>
      <c r="F47" s="61">
        <v>38.87</v>
      </c>
      <c r="G47" s="63" t="s">
        <v>46</v>
      </c>
      <c r="H47" s="64">
        <v>45261</v>
      </c>
      <c r="I47" s="70" t="s">
        <v>17</v>
      </c>
      <c r="J47" s="71" t="s">
        <v>420</v>
      </c>
      <c r="K47" s="75"/>
      <c r="L47" s="76" t="s">
        <v>399</v>
      </c>
      <c r="M47" s="4"/>
    </row>
    <row r="48" s="3" customFormat="1" ht="62.1" customHeight="1" spans="1:13">
      <c r="A48" s="61">
        <v>45</v>
      </c>
      <c r="B48" s="61" t="s">
        <v>122</v>
      </c>
      <c r="C48" s="61" t="s">
        <v>69</v>
      </c>
      <c r="D48" s="61" t="s">
        <v>273</v>
      </c>
      <c r="E48" s="62" t="s">
        <v>274</v>
      </c>
      <c r="F48" s="61">
        <v>30.01</v>
      </c>
      <c r="G48" s="63" t="s">
        <v>46</v>
      </c>
      <c r="H48" s="64">
        <v>45261</v>
      </c>
      <c r="I48" s="70" t="s">
        <v>17</v>
      </c>
      <c r="J48" s="71" t="s">
        <v>420</v>
      </c>
      <c r="K48" s="75"/>
      <c r="L48" s="76" t="s">
        <v>399</v>
      </c>
      <c r="M48" s="4"/>
    </row>
    <row r="49" s="3" customFormat="1" ht="62.1" customHeight="1" spans="1:13">
      <c r="A49" s="61">
        <v>46</v>
      </c>
      <c r="B49" s="61" t="s">
        <v>122</v>
      </c>
      <c r="C49" s="61" t="s">
        <v>69</v>
      </c>
      <c r="D49" s="61" t="s">
        <v>275</v>
      </c>
      <c r="E49" s="62" t="s">
        <v>276</v>
      </c>
      <c r="F49" s="61">
        <v>20.55</v>
      </c>
      <c r="G49" s="63" t="s">
        <v>46</v>
      </c>
      <c r="H49" s="64">
        <v>45261</v>
      </c>
      <c r="I49" s="70" t="s">
        <v>17</v>
      </c>
      <c r="J49" s="71" t="s">
        <v>420</v>
      </c>
      <c r="K49" s="75"/>
      <c r="L49" s="76" t="s">
        <v>399</v>
      </c>
      <c r="M49" s="4"/>
    </row>
    <row r="50" s="3" customFormat="1" ht="62.1" customHeight="1" spans="1:13">
      <c r="A50" s="61">
        <v>47</v>
      </c>
      <c r="B50" s="61" t="s">
        <v>122</v>
      </c>
      <c r="C50" s="61" t="s">
        <v>69</v>
      </c>
      <c r="D50" s="61" t="s">
        <v>277</v>
      </c>
      <c r="E50" s="62" t="s">
        <v>278</v>
      </c>
      <c r="F50" s="61">
        <v>22.26</v>
      </c>
      <c r="G50" s="63" t="s">
        <v>46</v>
      </c>
      <c r="H50" s="64">
        <v>45261</v>
      </c>
      <c r="I50" s="70" t="s">
        <v>17</v>
      </c>
      <c r="J50" s="71" t="s">
        <v>420</v>
      </c>
      <c r="K50" s="75"/>
      <c r="L50" s="76" t="s">
        <v>399</v>
      </c>
      <c r="M50" s="4"/>
    </row>
    <row r="51" s="3" customFormat="1" ht="62.1" customHeight="1" spans="1:13">
      <c r="A51" s="61">
        <v>48</v>
      </c>
      <c r="B51" s="61" t="s">
        <v>122</v>
      </c>
      <c r="C51" s="61" t="s">
        <v>69</v>
      </c>
      <c r="D51" s="61" t="s">
        <v>279</v>
      </c>
      <c r="E51" s="62" t="s">
        <v>280</v>
      </c>
      <c r="F51" s="61">
        <v>51.46</v>
      </c>
      <c r="G51" s="63" t="s">
        <v>46</v>
      </c>
      <c r="H51" s="64">
        <v>45261</v>
      </c>
      <c r="I51" s="70" t="s">
        <v>17</v>
      </c>
      <c r="J51" s="71" t="s">
        <v>420</v>
      </c>
      <c r="K51" s="75"/>
      <c r="L51" s="76" t="s">
        <v>399</v>
      </c>
      <c r="M51" s="4"/>
    </row>
    <row r="52" s="3" customFormat="1" ht="62.1" customHeight="1" spans="1:13">
      <c r="A52" s="61">
        <v>49</v>
      </c>
      <c r="B52" s="61" t="s">
        <v>122</v>
      </c>
      <c r="C52" s="61" t="s">
        <v>69</v>
      </c>
      <c r="D52" s="61" t="s">
        <v>281</v>
      </c>
      <c r="E52" s="62" t="s">
        <v>282</v>
      </c>
      <c r="F52" s="61">
        <v>20.33</v>
      </c>
      <c r="G52" s="63" t="s">
        <v>46</v>
      </c>
      <c r="H52" s="64">
        <v>45261</v>
      </c>
      <c r="I52" s="70" t="s">
        <v>17</v>
      </c>
      <c r="J52" s="71" t="s">
        <v>420</v>
      </c>
      <c r="K52" s="75"/>
      <c r="L52" s="76" t="s">
        <v>399</v>
      </c>
      <c r="M52" s="4"/>
    </row>
    <row r="53" s="3" customFormat="1" ht="62.1" customHeight="1" spans="1:13">
      <c r="A53" s="61">
        <v>50</v>
      </c>
      <c r="B53" s="61" t="s">
        <v>122</v>
      </c>
      <c r="C53" s="61" t="s">
        <v>69</v>
      </c>
      <c r="D53" s="61" t="s">
        <v>283</v>
      </c>
      <c r="E53" s="62" t="s">
        <v>284</v>
      </c>
      <c r="F53" s="61">
        <v>20.95</v>
      </c>
      <c r="G53" s="63" t="s">
        <v>46</v>
      </c>
      <c r="H53" s="64">
        <v>45261</v>
      </c>
      <c r="I53" s="70" t="s">
        <v>17</v>
      </c>
      <c r="J53" s="71" t="s">
        <v>420</v>
      </c>
      <c r="K53" s="75"/>
      <c r="L53" s="76" t="s">
        <v>399</v>
      </c>
      <c r="M53" s="4"/>
    </row>
    <row r="54" s="3" customFormat="1" ht="62.1" customHeight="1" spans="1:13">
      <c r="A54" s="61">
        <v>51</v>
      </c>
      <c r="B54" s="61" t="s">
        <v>122</v>
      </c>
      <c r="C54" s="61" t="s">
        <v>69</v>
      </c>
      <c r="D54" s="61" t="s">
        <v>285</v>
      </c>
      <c r="E54" s="62" t="s">
        <v>286</v>
      </c>
      <c r="F54" s="61">
        <v>20.29</v>
      </c>
      <c r="G54" s="63" t="s">
        <v>46</v>
      </c>
      <c r="H54" s="64">
        <v>45261</v>
      </c>
      <c r="I54" s="70" t="s">
        <v>17</v>
      </c>
      <c r="J54" s="71" t="s">
        <v>420</v>
      </c>
      <c r="K54" s="75"/>
      <c r="L54" s="76" t="s">
        <v>399</v>
      </c>
      <c r="M54" s="4"/>
    </row>
    <row r="55" s="3" customFormat="1" ht="62.1" customHeight="1" spans="1:13">
      <c r="A55" s="61">
        <v>52</v>
      </c>
      <c r="B55" s="61" t="s">
        <v>122</v>
      </c>
      <c r="C55" s="61" t="s">
        <v>69</v>
      </c>
      <c r="D55" s="61" t="s">
        <v>287</v>
      </c>
      <c r="E55" s="62" t="s">
        <v>288</v>
      </c>
      <c r="F55" s="61">
        <v>20.95</v>
      </c>
      <c r="G55" s="63" t="s">
        <v>46</v>
      </c>
      <c r="H55" s="64">
        <v>45261</v>
      </c>
      <c r="I55" s="70" t="s">
        <v>17</v>
      </c>
      <c r="J55" s="71" t="s">
        <v>420</v>
      </c>
      <c r="K55" s="75"/>
      <c r="L55" s="76" t="s">
        <v>399</v>
      </c>
      <c r="M55" s="4"/>
    </row>
    <row r="56" s="3" customFormat="1" ht="62.1" customHeight="1" spans="1:13">
      <c r="A56" s="61">
        <v>53</v>
      </c>
      <c r="B56" s="61" t="s">
        <v>122</v>
      </c>
      <c r="C56" s="61" t="s">
        <v>69</v>
      </c>
      <c r="D56" s="61" t="s">
        <v>289</v>
      </c>
      <c r="E56" s="62" t="s">
        <v>290</v>
      </c>
      <c r="F56" s="61">
        <v>33.16</v>
      </c>
      <c r="G56" s="63" t="s">
        <v>46</v>
      </c>
      <c r="H56" s="64">
        <v>45261</v>
      </c>
      <c r="I56" s="70" t="s">
        <v>17</v>
      </c>
      <c r="J56" s="71" t="s">
        <v>420</v>
      </c>
      <c r="K56" s="75"/>
      <c r="L56" s="76" t="s">
        <v>399</v>
      </c>
      <c r="M56" s="4"/>
    </row>
    <row r="57" s="3" customFormat="1" ht="62.1" customHeight="1" spans="1:13">
      <c r="A57" s="61">
        <v>54</v>
      </c>
      <c r="B57" s="61" t="s">
        <v>122</v>
      </c>
      <c r="C57" s="61" t="s">
        <v>69</v>
      </c>
      <c r="D57" s="61" t="s">
        <v>291</v>
      </c>
      <c r="E57" s="62" t="s">
        <v>292</v>
      </c>
      <c r="F57" s="61">
        <v>22.46</v>
      </c>
      <c r="G57" s="63" t="s">
        <v>46</v>
      </c>
      <c r="H57" s="64">
        <v>45261</v>
      </c>
      <c r="I57" s="70" t="s">
        <v>17</v>
      </c>
      <c r="J57" s="71" t="s">
        <v>420</v>
      </c>
      <c r="K57" s="75"/>
      <c r="L57" s="76" t="s">
        <v>399</v>
      </c>
      <c r="M57" s="4"/>
    </row>
    <row r="58" s="3" customFormat="1" ht="62.1" customHeight="1" spans="1:13">
      <c r="A58" s="61">
        <v>55</v>
      </c>
      <c r="B58" s="61" t="s">
        <v>68</v>
      </c>
      <c r="C58" s="61" t="s">
        <v>69</v>
      </c>
      <c r="D58" s="61" t="s">
        <v>293</v>
      </c>
      <c r="E58" s="62" t="s">
        <v>294</v>
      </c>
      <c r="F58" s="61">
        <v>36.65</v>
      </c>
      <c r="G58" s="63" t="s">
        <v>46</v>
      </c>
      <c r="H58" s="64">
        <v>45261</v>
      </c>
      <c r="I58" s="70" t="s">
        <v>17</v>
      </c>
      <c r="J58" s="71" t="s">
        <v>418</v>
      </c>
      <c r="K58" s="75"/>
      <c r="L58" s="76" t="s">
        <v>399</v>
      </c>
      <c r="M58" s="4"/>
    </row>
    <row r="59" s="3" customFormat="1" ht="62.1" customHeight="1" spans="1:13">
      <c r="A59" s="61">
        <v>57</v>
      </c>
      <c r="B59" s="61" t="s">
        <v>68</v>
      </c>
      <c r="C59" s="61" t="s">
        <v>69</v>
      </c>
      <c r="D59" s="61" t="s">
        <v>297</v>
      </c>
      <c r="E59" s="62" t="s">
        <v>298</v>
      </c>
      <c r="F59" s="61">
        <v>80.05</v>
      </c>
      <c r="G59" s="63" t="s">
        <v>46</v>
      </c>
      <c r="H59" s="64">
        <v>45261</v>
      </c>
      <c r="I59" s="70" t="s">
        <v>17</v>
      </c>
      <c r="J59" s="71" t="s">
        <v>418</v>
      </c>
      <c r="K59" s="75"/>
      <c r="L59" s="76" t="s">
        <v>399</v>
      </c>
      <c r="M59" s="4"/>
    </row>
    <row r="60" s="3" customFormat="1" ht="62.1" customHeight="1" spans="1:13">
      <c r="A60" s="61">
        <v>58</v>
      </c>
      <c r="B60" s="61" t="s">
        <v>68</v>
      </c>
      <c r="C60" s="61" t="s">
        <v>69</v>
      </c>
      <c r="D60" s="61" t="s">
        <v>299</v>
      </c>
      <c r="E60" s="62" t="s">
        <v>300</v>
      </c>
      <c r="F60" s="61">
        <v>46.17</v>
      </c>
      <c r="G60" s="63" t="s">
        <v>46</v>
      </c>
      <c r="H60" s="64">
        <v>45261</v>
      </c>
      <c r="I60" s="70" t="s">
        <v>17</v>
      </c>
      <c r="J60" s="71" t="s">
        <v>418</v>
      </c>
      <c r="K60" s="75"/>
      <c r="L60" s="76" t="s">
        <v>399</v>
      </c>
      <c r="M60" s="4"/>
    </row>
    <row r="61" s="3" customFormat="1" ht="62.1" customHeight="1" spans="1:13">
      <c r="A61" s="61">
        <v>59</v>
      </c>
      <c r="B61" s="61" t="s">
        <v>68</v>
      </c>
      <c r="C61" s="61" t="s">
        <v>69</v>
      </c>
      <c r="D61" s="61" t="s">
        <v>301</v>
      </c>
      <c r="E61" s="62" t="s">
        <v>302</v>
      </c>
      <c r="F61" s="61">
        <v>22.91</v>
      </c>
      <c r="G61" s="63" t="s">
        <v>46</v>
      </c>
      <c r="H61" s="64">
        <v>45261</v>
      </c>
      <c r="I61" s="70" t="s">
        <v>17</v>
      </c>
      <c r="J61" s="71" t="s">
        <v>418</v>
      </c>
      <c r="K61" s="75"/>
      <c r="L61" s="76" t="s">
        <v>399</v>
      </c>
      <c r="M61" s="4"/>
    </row>
    <row r="62" s="3" customFormat="1" ht="62.1" customHeight="1" spans="1:13">
      <c r="A62" s="61">
        <v>60</v>
      </c>
      <c r="B62" s="61" t="s">
        <v>68</v>
      </c>
      <c r="C62" s="61" t="s">
        <v>69</v>
      </c>
      <c r="D62" s="61" t="s">
        <v>303</v>
      </c>
      <c r="E62" s="62" t="s">
        <v>304</v>
      </c>
      <c r="F62" s="61">
        <v>26.02</v>
      </c>
      <c r="G62" s="63" t="s">
        <v>46</v>
      </c>
      <c r="H62" s="64">
        <v>45261</v>
      </c>
      <c r="I62" s="70" t="s">
        <v>17</v>
      </c>
      <c r="J62" s="71" t="s">
        <v>418</v>
      </c>
      <c r="K62" s="75"/>
      <c r="L62" s="76" t="s">
        <v>399</v>
      </c>
      <c r="M62" s="4"/>
    </row>
    <row r="63" s="3" customFormat="1" ht="62.1" customHeight="1" spans="1:13">
      <c r="A63" s="61">
        <v>61</v>
      </c>
      <c r="B63" s="61" t="s">
        <v>68</v>
      </c>
      <c r="C63" s="61" t="s">
        <v>69</v>
      </c>
      <c r="D63" s="61" t="s">
        <v>305</v>
      </c>
      <c r="E63" s="62" t="s">
        <v>306</v>
      </c>
      <c r="F63" s="61">
        <v>12.94</v>
      </c>
      <c r="G63" s="63" t="s">
        <v>46</v>
      </c>
      <c r="H63" s="64">
        <v>45261</v>
      </c>
      <c r="I63" s="70" t="s">
        <v>17</v>
      </c>
      <c r="J63" s="71" t="s">
        <v>418</v>
      </c>
      <c r="K63" s="75"/>
      <c r="L63" s="76" t="s">
        <v>399</v>
      </c>
      <c r="M63" s="4"/>
    </row>
    <row r="64" s="3" customFormat="1" ht="62.1" customHeight="1" spans="1:13">
      <c r="A64" s="61">
        <v>62</v>
      </c>
      <c r="B64" s="61" t="s">
        <v>68</v>
      </c>
      <c r="C64" s="61" t="s">
        <v>69</v>
      </c>
      <c r="D64" s="61" t="s">
        <v>307</v>
      </c>
      <c r="E64" s="62" t="s">
        <v>308</v>
      </c>
      <c r="F64" s="61">
        <v>35.13</v>
      </c>
      <c r="G64" s="63" t="s">
        <v>46</v>
      </c>
      <c r="H64" s="64">
        <v>45261</v>
      </c>
      <c r="I64" s="70" t="s">
        <v>17</v>
      </c>
      <c r="J64" s="71" t="s">
        <v>418</v>
      </c>
      <c r="K64" s="75"/>
      <c r="L64" s="76" t="s">
        <v>399</v>
      </c>
      <c r="M64" s="4"/>
    </row>
    <row r="65" s="3" customFormat="1" ht="62.1" customHeight="1" spans="1:13">
      <c r="A65" s="61">
        <v>63</v>
      </c>
      <c r="B65" s="61" t="s">
        <v>68</v>
      </c>
      <c r="C65" s="61" t="s">
        <v>69</v>
      </c>
      <c r="D65" s="61" t="s">
        <v>197</v>
      </c>
      <c r="E65" s="62" t="s">
        <v>309</v>
      </c>
      <c r="F65" s="77">
        <v>60.9</v>
      </c>
      <c r="G65" s="63" t="s">
        <v>46</v>
      </c>
      <c r="H65" s="64">
        <v>45261</v>
      </c>
      <c r="I65" s="70" t="s">
        <v>17</v>
      </c>
      <c r="J65" s="71" t="s">
        <v>418</v>
      </c>
      <c r="K65" s="75"/>
      <c r="L65" s="76" t="s">
        <v>399</v>
      </c>
      <c r="M65" s="4"/>
    </row>
    <row r="66" s="3" customFormat="1" ht="62.1" customHeight="1" spans="1:13">
      <c r="A66" s="61">
        <v>64</v>
      </c>
      <c r="B66" s="61" t="s">
        <v>68</v>
      </c>
      <c r="C66" s="61" t="s">
        <v>69</v>
      </c>
      <c r="D66" s="61" t="s">
        <v>310</v>
      </c>
      <c r="E66" s="62" t="s">
        <v>311</v>
      </c>
      <c r="F66" s="61">
        <v>36.41</v>
      </c>
      <c r="G66" s="63" t="s">
        <v>46</v>
      </c>
      <c r="H66" s="64">
        <v>45261</v>
      </c>
      <c r="I66" s="70" t="s">
        <v>17</v>
      </c>
      <c r="J66" s="71" t="s">
        <v>418</v>
      </c>
      <c r="K66" s="75"/>
      <c r="L66" s="76" t="s">
        <v>399</v>
      </c>
      <c r="M66" s="4"/>
    </row>
    <row r="67" s="3" customFormat="1" ht="62.1" customHeight="1" spans="1:13">
      <c r="A67" s="61">
        <v>65</v>
      </c>
      <c r="B67" s="61" t="s">
        <v>68</v>
      </c>
      <c r="C67" s="61" t="s">
        <v>69</v>
      </c>
      <c r="D67" s="61" t="s">
        <v>312</v>
      </c>
      <c r="E67" s="62" t="s">
        <v>313</v>
      </c>
      <c r="F67" s="61">
        <v>25.71</v>
      </c>
      <c r="G67" s="63" t="s">
        <v>46</v>
      </c>
      <c r="H67" s="64">
        <v>45261</v>
      </c>
      <c r="I67" s="70" t="s">
        <v>17</v>
      </c>
      <c r="J67" s="71" t="s">
        <v>418</v>
      </c>
      <c r="K67" s="75"/>
      <c r="L67" s="76" t="s">
        <v>399</v>
      </c>
      <c r="M67" s="4"/>
    </row>
    <row r="68" s="3" customFormat="1" ht="62.1" customHeight="1" spans="1:13">
      <c r="A68" s="61">
        <v>66</v>
      </c>
      <c r="B68" s="61" t="s">
        <v>68</v>
      </c>
      <c r="C68" s="61" t="s">
        <v>69</v>
      </c>
      <c r="D68" s="61" t="s">
        <v>314</v>
      </c>
      <c r="E68" s="62" t="s">
        <v>315</v>
      </c>
      <c r="F68" s="61">
        <v>36.77</v>
      </c>
      <c r="G68" s="63" t="s">
        <v>46</v>
      </c>
      <c r="H68" s="64">
        <v>45261</v>
      </c>
      <c r="I68" s="70" t="s">
        <v>17</v>
      </c>
      <c r="J68" s="71" t="s">
        <v>418</v>
      </c>
      <c r="K68" s="75"/>
      <c r="L68" s="76" t="s">
        <v>399</v>
      </c>
      <c r="M68" s="4"/>
    </row>
    <row r="69" s="3" customFormat="1" ht="62.1" customHeight="1" spans="1:13">
      <c r="A69" s="61">
        <v>67</v>
      </c>
      <c r="B69" s="61" t="s">
        <v>68</v>
      </c>
      <c r="C69" s="61" t="s">
        <v>69</v>
      </c>
      <c r="D69" s="61" t="s">
        <v>316</v>
      </c>
      <c r="E69" s="62" t="s">
        <v>317</v>
      </c>
      <c r="F69" s="61">
        <v>36.47</v>
      </c>
      <c r="G69" s="63" t="s">
        <v>46</v>
      </c>
      <c r="H69" s="64">
        <v>45261</v>
      </c>
      <c r="I69" s="70" t="s">
        <v>17</v>
      </c>
      <c r="J69" s="71" t="s">
        <v>418</v>
      </c>
      <c r="K69" s="75"/>
      <c r="L69" s="76" t="s">
        <v>399</v>
      </c>
      <c r="M69" s="4"/>
    </row>
    <row r="70" s="3" customFormat="1" ht="62.1" customHeight="1" spans="1:13">
      <c r="A70" s="61">
        <v>68</v>
      </c>
      <c r="B70" s="61" t="s">
        <v>68</v>
      </c>
      <c r="C70" s="61" t="s">
        <v>69</v>
      </c>
      <c r="D70" s="61" t="s">
        <v>318</v>
      </c>
      <c r="E70" s="62" t="s">
        <v>319</v>
      </c>
      <c r="F70" s="61">
        <v>25.91</v>
      </c>
      <c r="G70" s="63" t="s">
        <v>46</v>
      </c>
      <c r="H70" s="64">
        <v>45261</v>
      </c>
      <c r="I70" s="70" t="s">
        <v>17</v>
      </c>
      <c r="J70" s="71" t="s">
        <v>418</v>
      </c>
      <c r="K70" s="75"/>
      <c r="L70" s="76" t="s">
        <v>399</v>
      </c>
      <c r="M70" s="4"/>
    </row>
    <row r="71" s="3" customFormat="1" ht="62.1" customHeight="1" spans="1:13">
      <c r="A71" s="61">
        <v>69</v>
      </c>
      <c r="B71" s="61" t="s">
        <v>68</v>
      </c>
      <c r="C71" s="61" t="s">
        <v>69</v>
      </c>
      <c r="D71" s="61" t="s">
        <v>320</v>
      </c>
      <c r="E71" s="62" t="s">
        <v>321</v>
      </c>
      <c r="F71" s="61">
        <v>27.28</v>
      </c>
      <c r="G71" s="63" t="s">
        <v>46</v>
      </c>
      <c r="H71" s="64">
        <v>45261</v>
      </c>
      <c r="I71" s="70" t="s">
        <v>17</v>
      </c>
      <c r="J71" s="71" t="s">
        <v>418</v>
      </c>
      <c r="K71" s="75"/>
      <c r="L71" s="76" t="s">
        <v>399</v>
      </c>
      <c r="M71" s="4"/>
    </row>
    <row r="72" s="3" customFormat="1" ht="62.1" customHeight="1" spans="1:13">
      <c r="A72" s="61">
        <v>70</v>
      </c>
      <c r="B72" s="61" t="s">
        <v>68</v>
      </c>
      <c r="C72" s="61" t="s">
        <v>69</v>
      </c>
      <c r="D72" s="61" t="s">
        <v>259</v>
      </c>
      <c r="E72" s="62" t="s">
        <v>322</v>
      </c>
      <c r="F72" s="61">
        <v>23.92</v>
      </c>
      <c r="G72" s="63" t="s">
        <v>46</v>
      </c>
      <c r="H72" s="64">
        <v>45261</v>
      </c>
      <c r="I72" s="70" t="s">
        <v>17</v>
      </c>
      <c r="J72" s="71" t="s">
        <v>418</v>
      </c>
      <c r="K72" s="75"/>
      <c r="L72" s="76" t="s">
        <v>399</v>
      </c>
      <c r="M72" s="4"/>
    </row>
    <row r="73" s="3" customFormat="1" ht="62.1" customHeight="1" spans="1:13">
      <c r="A73" s="61">
        <v>71</v>
      </c>
      <c r="B73" s="61" t="s">
        <v>68</v>
      </c>
      <c r="C73" s="61" t="s">
        <v>69</v>
      </c>
      <c r="D73" s="61" t="s">
        <v>323</v>
      </c>
      <c r="E73" s="62" t="s">
        <v>324</v>
      </c>
      <c r="F73" s="77">
        <v>15.1</v>
      </c>
      <c r="G73" s="63" t="s">
        <v>46</v>
      </c>
      <c r="H73" s="64">
        <v>45261</v>
      </c>
      <c r="I73" s="70" t="s">
        <v>17</v>
      </c>
      <c r="J73" s="71" t="s">
        <v>418</v>
      </c>
      <c r="K73" s="75"/>
      <c r="L73" s="76" t="s">
        <v>399</v>
      </c>
      <c r="M73" s="4"/>
    </row>
    <row r="74" s="3" customFormat="1" ht="62.1" customHeight="1" spans="1:13">
      <c r="A74" s="61">
        <v>72</v>
      </c>
      <c r="B74" s="61" t="s">
        <v>68</v>
      </c>
      <c r="C74" s="61" t="s">
        <v>69</v>
      </c>
      <c r="D74" s="61" t="s">
        <v>325</v>
      </c>
      <c r="E74" s="62" t="s">
        <v>326</v>
      </c>
      <c r="F74" s="61">
        <v>40.06</v>
      </c>
      <c r="G74" s="63" t="s">
        <v>46</v>
      </c>
      <c r="H74" s="64">
        <v>45261</v>
      </c>
      <c r="I74" s="70" t="s">
        <v>17</v>
      </c>
      <c r="J74" s="71" t="s">
        <v>418</v>
      </c>
      <c r="K74" s="75"/>
      <c r="L74" s="76" t="s">
        <v>399</v>
      </c>
      <c r="M74" s="4"/>
    </row>
    <row r="75" s="3" customFormat="1" ht="62.1" customHeight="1" spans="1:13">
      <c r="A75" s="61">
        <v>73</v>
      </c>
      <c r="B75" s="61" t="s">
        <v>68</v>
      </c>
      <c r="C75" s="61" t="s">
        <v>69</v>
      </c>
      <c r="D75" s="61" t="s">
        <v>327</v>
      </c>
      <c r="E75" s="62" t="s">
        <v>328</v>
      </c>
      <c r="F75" s="61">
        <v>46.68</v>
      </c>
      <c r="G75" s="63" t="s">
        <v>46</v>
      </c>
      <c r="H75" s="64">
        <v>45261</v>
      </c>
      <c r="I75" s="70" t="s">
        <v>17</v>
      </c>
      <c r="J75" s="71" t="s">
        <v>418</v>
      </c>
      <c r="K75" s="75"/>
      <c r="L75" s="76" t="s">
        <v>399</v>
      </c>
      <c r="M75" s="4"/>
    </row>
    <row r="76" s="3" customFormat="1" ht="62.1" customHeight="1" spans="1:13">
      <c r="A76" s="61">
        <v>74</v>
      </c>
      <c r="B76" s="61" t="s">
        <v>81</v>
      </c>
      <c r="C76" s="61" t="s">
        <v>69</v>
      </c>
      <c r="D76" s="61" t="s">
        <v>327</v>
      </c>
      <c r="E76" s="62" t="s">
        <v>329</v>
      </c>
      <c r="F76" s="61">
        <v>16</v>
      </c>
      <c r="G76" s="63" t="s">
        <v>46</v>
      </c>
      <c r="H76" s="64">
        <v>45261</v>
      </c>
      <c r="I76" s="70" t="s">
        <v>17</v>
      </c>
      <c r="J76" s="71" t="s">
        <v>418</v>
      </c>
      <c r="K76" s="75"/>
      <c r="L76" s="76" t="s">
        <v>399</v>
      </c>
      <c r="M76" s="4"/>
    </row>
    <row r="77" s="3" customFormat="1" ht="62.1" customHeight="1" spans="1:13">
      <c r="A77" s="61">
        <v>75</v>
      </c>
      <c r="B77" s="61" t="s">
        <v>81</v>
      </c>
      <c r="C77" s="61" t="s">
        <v>69</v>
      </c>
      <c r="D77" s="61" t="s">
        <v>330</v>
      </c>
      <c r="E77" s="62" t="s">
        <v>331</v>
      </c>
      <c r="F77" s="61">
        <v>7</v>
      </c>
      <c r="G77" s="63" t="s">
        <v>46</v>
      </c>
      <c r="H77" s="64">
        <v>45261</v>
      </c>
      <c r="I77" s="70" t="s">
        <v>17</v>
      </c>
      <c r="J77" s="71" t="s">
        <v>418</v>
      </c>
      <c r="K77" s="75"/>
      <c r="L77" s="76" t="s">
        <v>399</v>
      </c>
      <c r="M77" s="4"/>
    </row>
    <row r="78" s="3" customFormat="1" ht="62.1" customHeight="1" spans="1:13">
      <c r="A78" s="61">
        <v>76</v>
      </c>
      <c r="B78" s="61" t="s">
        <v>68</v>
      </c>
      <c r="C78" s="61" t="s">
        <v>69</v>
      </c>
      <c r="D78" s="61" t="s">
        <v>330</v>
      </c>
      <c r="E78" s="62" t="s">
        <v>332</v>
      </c>
      <c r="F78" s="61">
        <v>59.31</v>
      </c>
      <c r="G78" s="63" t="s">
        <v>46</v>
      </c>
      <c r="H78" s="64">
        <v>45261</v>
      </c>
      <c r="I78" s="70" t="s">
        <v>17</v>
      </c>
      <c r="J78" s="71" t="s">
        <v>418</v>
      </c>
      <c r="K78" s="75"/>
      <c r="L78" s="76" t="s">
        <v>399</v>
      </c>
      <c r="M78" s="4"/>
    </row>
    <row r="79" s="3" customFormat="1" ht="62.1" customHeight="1" spans="1:13">
      <c r="A79" s="61">
        <v>77</v>
      </c>
      <c r="B79" s="61" t="s">
        <v>68</v>
      </c>
      <c r="C79" s="61" t="s">
        <v>69</v>
      </c>
      <c r="D79" s="61" t="s">
        <v>333</v>
      </c>
      <c r="E79" s="62" t="s">
        <v>334</v>
      </c>
      <c r="F79" s="61">
        <v>26.69</v>
      </c>
      <c r="G79" s="63" t="s">
        <v>46</v>
      </c>
      <c r="H79" s="64">
        <v>45261</v>
      </c>
      <c r="I79" s="70" t="s">
        <v>17</v>
      </c>
      <c r="J79" s="71" t="s">
        <v>418</v>
      </c>
      <c r="K79" s="75"/>
      <c r="L79" s="76" t="s">
        <v>399</v>
      </c>
      <c r="M79" s="4"/>
    </row>
    <row r="80" s="3" customFormat="1" ht="62.1" customHeight="1" spans="1:13">
      <c r="A80" s="61">
        <v>78</v>
      </c>
      <c r="B80" s="61" t="s">
        <v>100</v>
      </c>
      <c r="C80" s="61" t="s">
        <v>69</v>
      </c>
      <c r="D80" s="61" t="s">
        <v>335</v>
      </c>
      <c r="E80" s="62" t="s">
        <v>336</v>
      </c>
      <c r="F80" s="61">
        <v>10.3</v>
      </c>
      <c r="G80" s="63" t="s">
        <v>46</v>
      </c>
      <c r="H80" s="64">
        <v>45261</v>
      </c>
      <c r="I80" s="70" t="s">
        <v>17</v>
      </c>
      <c r="J80" s="71" t="s">
        <v>418</v>
      </c>
      <c r="K80" s="75"/>
      <c r="L80" s="76" t="s">
        <v>399</v>
      </c>
      <c r="M80" s="4"/>
    </row>
    <row r="81" s="3" customFormat="1" ht="62.1" customHeight="1" spans="1:13">
      <c r="A81" s="61">
        <v>79</v>
      </c>
      <c r="B81" s="61" t="s">
        <v>68</v>
      </c>
      <c r="C81" s="61" t="s">
        <v>69</v>
      </c>
      <c r="D81" s="61" t="s">
        <v>337</v>
      </c>
      <c r="E81" s="62" t="s">
        <v>338</v>
      </c>
      <c r="F81" s="61">
        <v>95.29</v>
      </c>
      <c r="G81" s="63" t="s">
        <v>46</v>
      </c>
      <c r="H81" s="64">
        <v>45261</v>
      </c>
      <c r="I81" s="70" t="s">
        <v>17</v>
      </c>
      <c r="J81" s="71" t="s">
        <v>418</v>
      </c>
      <c r="K81" s="75"/>
      <c r="L81" s="76" t="s">
        <v>399</v>
      </c>
      <c r="M81" s="4"/>
    </row>
    <row r="82" s="3" customFormat="1" ht="62.1" customHeight="1" spans="1:13">
      <c r="A82" s="61">
        <v>80</v>
      </c>
      <c r="B82" s="61" t="s">
        <v>68</v>
      </c>
      <c r="C82" s="61" t="s">
        <v>69</v>
      </c>
      <c r="D82" s="61" t="s">
        <v>339</v>
      </c>
      <c r="E82" s="62" t="s">
        <v>340</v>
      </c>
      <c r="F82" s="61">
        <v>96.58</v>
      </c>
      <c r="G82" s="63" t="s">
        <v>46</v>
      </c>
      <c r="H82" s="64">
        <v>45261</v>
      </c>
      <c r="I82" s="70" t="s">
        <v>17</v>
      </c>
      <c r="J82" s="71" t="s">
        <v>418</v>
      </c>
      <c r="K82" s="75"/>
      <c r="L82" s="76" t="s">
        <v>399</v>
      </c>
      <c r="M82" s="4"/>
    </row>
    <row r="83" s="3" customFormat="1" ht="62.1" customHeight="1" spans="1:13">
      <c r="A83" s="61">
        <v>99</v>
      </c>
      <c r="B83" s="61" t="s">
        <v>68</v>
      </c>
      <c r="C83" s="61" t="s">
        <v>69</v>
      </c>
      <c r="D83" s="38" t="s">
        <v>345</v>
      </c>
      <c r="E83" s="62" t="s">
        <v>346</v>
      </c>
      <c r="F83" s="61">
        <v>218</v>
      </c>
      <c r="G83" s="63" t="s">
        <v>46</v>
      </c>
      <c r="H83" s="64">
        <v>45261</v>
      </c>
      <c r="I83" s="70" t="s">
        <v>17</v>
      </c>
      <c r="J83" s="83" t="s">
        <v>427</v>
      </c>
      <c r="K83" s="84"/>
      <c r="L83" s="85" t="s">
        <v>399</v>
      </c>
      <c r="M83" s="4"/>
    </row>
    <row r="84" s="3" customFormat="1" ht="62.1" customHeight="1" spans="1:13">
      <c r="A84" s="61">
        <v>102</v>
      </c>
      <c r="B84" s="61" t="s">
        <v>68</v>
      </c>
      <c r="C84" s="61" t="s">
        <v>69</v>
      </c>
      <c r="D84" s="38" t="s">
        <v>347</v>
      </c>
      <c r="E84" s="62" t="s">
        <v>348</v>
      </c>
      <c r="F84" s="61">
        <v>19.04</v>
      </c>
      <c r="G84" s="63" t="s">
        <v>46</v>
      </c>
      <c r="H84" s="64">
        <v>45261</v>
      </c>
      <c r="I84" s="70" t="s">
        <v>17</v>
      </c>
      <c r="J84" s="83" t="s">
        <v>427</v>
      </c>
      <c r="K84" s="86"/>
      <c r="L84" s="87" t="s">
        <v>399</v>
      </c>
      <c r="M84" s="4"/>
    </row>
    <row r="85" s="3" customFormat="1" ht="62.1" customHeight="1" spans="1:13">
      <c r="A85" s="61">
        <v>103</v>
      </c>
      <c r="B85" s="61" t="s">
        <v>68</v>
      </c>
      <c r="C85" s="61" t="s">
        <v>69</v>
      </c>
      <c r="D85" s="38" t="s">
        <v>349</v>
      </c>
      <c r="E85" s="62" t="s">
        <v>350</v>
      </c>
      <c r="F85" s="61">
        <v>22.96</v>
      </c>
      <c r="G85" s="63" t="s">
        <v>46</v>
      </c>
      <c r="H85" s="64">
        <v>45261</v>
      </c>
      <c r="I85" s="70" t="s">
        <v>17</v>
      </c>
      <c r="J85" s="83" t="s">
        <v>427</v>
      </c>
      <c r="K85" s="86"/>
      <c r="L85" s="87" t="s">
        <v>399</v>
      </c>
      <c r="M85" s="4"/>
    </row>
    <row r="86" s="3" customFormat="1" ht="62.1" customHeight="1" spans="1:13">
      <c r="A86" s="61">
        <v>104</v>
      </c>
      <c r="B86" s="61" t="s">
        <v>68</v>
      </c>
      <c r="C86" s="61" t="s">
        <v>69</v>
      </c>
      <c r="D86" s="38" t="s">
        <v>351</v>
      </c>
      <c r="E86" s="62" t="s">
        <v>352</v>
      </c>
      <c r="F86" s="61">
        <v>25.24</v>
      </c>
      <c r="G86" s="63" t="s">
        <v>46</v>
      </c>
      <c r="H86" s="64">
        <v>45261</v>
      </c>
      <c r="I86" s="70" t="s">
        <v>17</v>
      </c>
      <c r="J86" s="83" t="s">
        <v>427</v>
      </c>
      <c r="K86" s="86"/>
      <c r="L86" s="87" t="s">
        <v>399</v>
      </c>
      <c r="M86" s="4"/>
    </row>
    <row r="87" s="3" customFormat="1" ht="62.1" customHeight="1" spans="1:13">
      <c r="A87" s="78">
        <v>81</v>
      </c>
      <c r="B87" s="78" t="s">
        <v>68</v>
      </c>
      <c r="C87" s="78" t="s">
        <v>69</v>
      </c>
      <c r="D87" s="78" t="s">
        <v>193</v>
      </c>
      <c r="E87" s="78" t="s">
        <v>370</v>
      </c>
      <c r="F87" s="78">
        <v>750</v>
      </c>
      <c r="G87" s="79" t="s">
        <v>46</v>
      </c>
      <c r="H87" s="64">
        <v>45261</v>
      </c>
      <c r="I87" s="78" t="s">
        <v>17</v>
      </c>
      <c r="J87" s="88" t="s">
        <v>427</v>
      </c>
      <c r="K87" s="89"/>
      <c r="L87" s="89" t="s">
        <v>399</v>
      </c>
      <c r="M87" s="4"/>
    </row>
    <row r="88" s="3" customFormat="1" ht="62.1" customHeight="1" spans="1:13">
      <c r="A88" s="78">
        <v>82</v>
      </c>
      <c r="B88" s="78" t="s">
        <v>68</v>
      </c>
      <c r="C88" s="78" t="s">
        <v>69</v>
      </c>
      <c r="D88" s="78" t="s">
        <v>371</v>
      </c>
      <c r="E88" s="78" t="s">
        <v>372</v>
      </c>
      <c r="F88" s="78">
        <v>33</v>
      </c>
      <c r="G88" s="79" t="s">
        <v>46</v>
      </c>
      <c r="H88" s="64">
        <v>45261</v>
      </c>
      <c r="I88" s="78" t="s">
        <v>17</v>
      </c>
      <c r="J88" s="88" t="s">
        <v>427</v>
      </c>
      <c r="K88" s="89"/>
      <c r="L88" s="89" t="s">
        <v>399</v>
      </c>
      <c r="M88" s="4"/>
    </row>
    <row r="89" s="3" customFormat="1" ht="62.1" customHeight="1" spans="1:13">
      <c r="A89" s="78">
        <v>83</v>
      </c>
      <c r="B89" s="78" t="s">
        <v>68</v>
      </c>
      <c r="C89" s="78" t="s">
        <v>69</v>
      </c>
      <c r="D89" s="78" t="s">
        <v>373</v>
      </c>
      <c r="E89" s="78" t="s">
        <v>374</v>
      </c>
      <c r="F89" s="78">
        <v>37</v>
      </c>
      <c r="G89" s="79" t="s">
        <v>46</v>
      </c>
      <c r="H89" s="64">
        <v>45261</v>
      </c>
      <c r="I89" s="78" t="s">
        <v>17</v>
      </c>
      <c r="J89" s="88" t="s">
        <v>427</v>
      </c>
      <c r="K89" s="89"/>
      <c r="L89" s="89" t="s">
        <v>399</v>
      </c>
      <c r="M89" s="4"/>
    </row>
    <row r="90" s="3" customFormat="1" ht="62.1" customHeight="1" spans="1:13">
      <c r="A90" s="78">
        <v>84</v>
      </c>
      <c r="B90" s="78" t="s">
        <v>81</v>
      </c>
      <c r="C90" s="78" t="s">
        <v>69</v>
      </c>
      <c r="D90" s="78" t="s">
        <v>373</v>
      </c>
      <c r="E90" s="78" t="s">
        <v>375</v>
      </c>
      <c r="F90" s="78">
        <v>7</v>
      </c>
      <c r="G90" s="79" t="s">
        <v>46</v>
      </c>
      <c r="H90" s="64">
        <v>45261</v>
      </c>
      <c r="I90" s="78" t="s">
        <v>17</v>
      </c>
      <c r="J90" s="88" t="s">
        <v>427</v>
      </c>
      <c r="K90" s="89"/>
      <c r="L90" s="89" t="s">
        <v>399</v>
      </c>
      <c r="M90" s="4"/>
    </row>
    <row r="91" s="3" customFormat="1" ht="62.1" customHeight="1" spans="1:13">
      <c r="A91" s="78">
        <v>86</v>
      </c>
      <c r="B91" s="78" t="s">
        <v>68</v>
      </c>
      <c r="C91" s="78" t="s">
        <v>69</v>
      </c>
      <c r="D91" s="78" t="s">
        <v>273</v>
      </c>
      <c r="E91" s="78" t="s">
        <v>376</v>
      </c>
      <c r="F91" s="78">
        <v>23</v>
      </c>
      <c r="G91" s="79" t="s">
        <v>46</v>
      </c>
      <c r="H91" s="64">
        <v>45261</v>
      </c>
      <c r="I91" s="78" t="s">
        <v>17</v>
      </c>
      <c r="J91" s="88" t="s">
        <v>427</v>
      </c>
      <c r="K91" s="89"/>
      <c r="L91" s="89" t="s">
        <v>399</v>
      </c>
      <c r="M91" s="4"/>
    </row>
    <row r="92" s="3" customFormat="1" ht="62.1" customHeight="1" spans="1:13">
      <c r="A92" s="78">
        <v>87</v>
      </c>
      <c r="B92" s="78" t="s">
        <v>100</v>
      </c>
      <c r="C92" s="78" t="s">
        <v>69</v>
      </c>
      <c r="D92" s="78" t="s">
        <v>377</v>
      </c>
      <c r="E92" s="78" t="s">
        <v>378</v>
      </c>
      <c r="F92" s="78">
        <v>34.2</v>
      </c>
      <c r="G92" s="79" t="s">
        <v>46</v>
      </c>
      <c r="H92" s="64">
        <v>45261</v>
      </c>
      <c r="I92" s="78" t="s">
        <v>17</v>
      </c>
      <c r="J92" s="88" t="s">
        <v>427</v>
      </c>
      <c r="K92" s="89"/>
      <c r="L92" s="89" t="s">
        <v>399</v>
      </c>
      <c r="M92" s="4"/>
    </row>
    <row r="93" s="3" customFormat="1" ht="62.1" customHeight="1" spans="1:13">
      <c r="A93" s="78">
        <v>89</v>
      </c>
      <c r="B93" s="78" t="s">
        <v>68</v>
      </c>
      <c r="C93" s="78" t="s">
        <v>69</v>
      </c>
      <c r="D93" s="78" t="s">
        <v>379</v>
      </c>
      <c r="E93" s="78" t="s">
        <v>380</v>
      </c>
      <c r="F93" s="78">
        <v>53.61</v>
      </c>
      <c r="G93" s="79" t="s">
        <v>46</v>
      </c>
      <c r="H93" s="64">
        <v>45261</v>
      </c>
      <c r="I93" s="78" t="s">
        <v>17</v>
      </c>
      <c r="J93" s="88" t="s">
        <v>427</v>
      </c>
      <c r="K93" s="89"/>
      <c r="L93" s="89" t="s">
        <v>399</v>
      </c>
      <c r="M93" s="4"/>
    </row>
    <row r="94" s="3" customFormat="1" ht="62.1" customHeight="1" spans="1:13">
      <c r="A94" s="78">
        <v>90</v>
      </c>
      <c r="B94" s="78" t="s">
        <v>68</v>
      </c>
      <c r="C94" s="78" t="s">
        <v>69</v>
      </c>
      <c r="D94" s="78" t="s">
        <v>381</v>
      </c>
      <c r="E94" s="78" t="s">
        <v>382</v>
      </c>
      <c r="F94" s="78">
        <v>30</v>
      </c>
      <c r="G94" s="79" t="s">
        <v>46</v>
      </c>
      <c r="H94" s="64">
        <v>45261</v>
      </c>
      <c r="I94" s="78" t="s">
        <v>17</v>
      </c>
      <c r="J94" s="88" t="s">
        <v>427</v>
      </c>
      <c r="K94" s="89"/>
      <c r="L94" s="89" t="s">
        <v>399</v>
      </c>
      <c r="M94" s="4"/>
    </row>
    <row r="95" s="3" customFormat="1" ht="62.1" customHeight="1" spans="1:13">
      <c r="A95" s="78">
        <v>91</v>
      </c>
      <c r="B95" s="78" t="s">
        <v>68</v>
      </c>
      <c r="C95" s="78" t="s">
        <v>69</v>
      </c>
      <c r="D95" s="78" t="s">
        <v>383</v>
      </c>
      <c r="E95" s="78" t="s">
        <v>384</v>
      </c>
      <c r="F95" s="78">
        <v>57.26</v>
      </c>
      <c r="G95" s="79" t="s">
        <v>46</v>
      </c>
      <c r="H95" s="64">
        <v>45261</v>
      </c>
      <c r="I95" s="78" t="s">
        <v>17</v>
      </c>
      <c r="J95" s="88" t="s">
        <v>427</v>
      </c>
      <c r="K95" s="89"/>
      <c r="L95" s="89" t="s">
        <v>399</v>
      </c>
      <c r="M95" s="4"/>
    </row>
    <row r="96" customHeight="1" spans="1:12">
      <c r="A96" s="80" t="s">
        <v>430</v>
      </c>
      <c r="B96" s="80"/>
      <c r="C96" s="38"/>
      <c r="D96" s="80"/>
      <c r="E96" s="81"/>
      <c r="F96" s="80">
        <f>SUM(F4:F95)</f>
        <v>4525.98</v>
      </c>
      <c r="G96" s="80"/>
      <c r="H96" s="82"/>
      <c r="I96" s="90"/>
      <c r="J96" s="91"/>
      <c r="K96" s="86"/>
      <c r="L96" s="86"/>
    </row>
  </sheetData>
  <mergeCells count="3">
    <mergeCell ref="A1:C1"/>
    <mergeCell ref="A2:J2"/>
    <mergeCell ref="A96:B96"/>
  </mergeCells>
  <printOptions horizontalCentered="1"/>
  <pageMargins left="0.747916666666667" right="0.747916666666667" top="0.786805555555556" bottom="0.786805555555556"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zoomScale="115" zoomScaleNormal="115" topLeftCell="A44" workbookViewId="0">
      <selection activeCell="G11" sqref="G11"/>
    </sheetView>
  </sheetViews>
  <sheetFormatPr defaultColWidth="9" defaultRowHeight="26.1" customHeight="1"/>
  <cols>
    <col min="1" max="1" width="4.25" style="3" customWidth="1"/>
    <col min="2" max="2" width="14.125" style="1" customWidth="1"/>
    <col min="3" max="3" width="9.375" style="1" customWidth="1"/>
    <col min="4" max="4" width="16" style="3" customWidth="1"/>
    <col min="5" max="5" width="35.375" style="4" customWidth="1"/>
    <col min="6" max="6" width="9.375" style="3" customWidth="1"/>
    <col min="7" max="7" width="20.625" style="3" customWidth="1"/>
    <col min="8" max="8" width="8.125" style="5" customWidth="1"/>
    <col min="9" max="9" width="10" style="6" customWidth="1"/>
    <col min="10" max="10" width="4.5" style="7" customWidth="1"/>
    <col min="11" max="12" width="17.875" style="3" hidden="1" customWidth="1"/>
    <col min="13" max="13" width="12.125" style="3" hidden="1" customWidth="1"/>
    <col min="14" max="14" width="17" style="3" hidden="1" customWidth="1"/>
    <col min="15" max="15" width="12.125" style="3" hidden="1" customWidth="1"/>
    <col min="16" max="16" width="23.125" style="3" customWidth="1"/>
    <col min="17" max="17" width="19.625" style="3" customWidth="1"/>
    <col min="18" max="18" width="17.375" style="3" customWidth="1"/>
    <col min="19" max="240" width="10.125" style="3" customWidth="1"/>
    <col min="241" max="241" width="10.125" style="3"/>
    <col min="242" max="16384" width="9" style="3"/>
  </cols>
  <sheetData>
    <row r="1" customHeight="1" spans="1:10">
      <c r="A1" s="8" t="s">
        <v>431</v>
      </c>
      <c r="B1" s="9"/>
      <c r="C1" s="9"/>
      <c r="I1" s="39"/>
      <c r="J1" s="3"/>
    </row>
    <row r="2" customHeight="1" spans="1:10">
      <c r="A2" s="10" t="s">
        <v>432</v>
      </c>
      <c r="B2" s="11"/>
      <c r="C2" s="11"/>
      <c r="D2" s="10"/>
      <c r="E2" s="11"/>
      <c r="F2" s="10"/>
      <c r="G2" s="10"/>
      <c r="H2" s="12"/>
      <c r="I2" s="10"/>
      <c r="J2" s="10"/>
    </row>
    <row r="3" s="1" customFormat="1" ht="39" customHeight="1" spans="1:12">
      <c r="A3" s="13" t="s">
        <v>1</v>
      </c>
      <c r="B3" s="13" t="s">
        <v>2</v>
      </c>
      <c r="C3" s="13" t="s">
        <v>3</v>
      </c>
      <c r="D3" s="13" t="s">
        <v>4</v>
      </c>
      <c r="E3" s="13" t="s">
        <v>5</v>
      </c>
      <c r="F3" s="13" t="s">
        <v>6</v>
      </c>
      <c r="G3" s="13" t="s">
        <v>7</v>
      </c>
      <c r="H3" s="14" t="s">
        <v>8</v>
      </c>
      <c r="I3" s="40" t="s">
        <v>9</v>
      </c>
      <c r="J3" s="41" t="s">
        <v>11</v>
      </c>
      <c r="L3" s="1" t="s">
        <v>433</v>
      </c>
    </row>
    <row r="4" s="1" customFormat="1" ht="33" customHeight="1" spans="1:19">
      <c r="A4" s="15"/>
      <c r="B4" s="16" t="s">
        <v>434</v>
      </c>
      <c r="C4" s="17" t="s">
        <v>13</v>
      </c>
      <c r="D4" s="17"/>
      <c r="E4" s="16" t="s">
        <v>435</v>
      </c>
      <c r="F4" s="17">
        <v>2000</v>
      </c>
      <c r="G4" s="17" t="s">
        <v>436</v>
      </c>
      <c r="H4" s="18"/>
      <c r="I4" s="42" t="s">
        <v>437</v>
      </c>
      <c r="J4" s="43"/>
      <c r="L4" s="1">
        <v>1021</v>
      </c>
      <c r="N4" s="1" t="s">
        <v>438</v>
      </c>
      <c r="O4" s="1" t="s">
        <v>439</v>
      </c>
      <c r="P4" s="1" t="s">
        <v>440</v>
      </c>
      <c r="Q4" s="1" t="s">
        <v>441</v>
      </c>
      <c r="R4" s="1" t="s">
        <v>442</v>
      </c>
      <c r="S4" s="1" t="s">
        <v>443</v>
      </c>
    </row>
    <row r="5" s="1" customFormat="1" ht="40.5" spans="1:19">
      <c r="A5" s="15"/>
      <c r="B5" s="16" t="s">
        <v>444</v>
      </c>
      <c r="C5" s="17" t="s">
        <v>13</v>
      </c>
      <c r="D5" s="17"/>
      <c r="E5" s="16" t="s">
        <v>445</v>
      </c>
      <c r="F5" s="17">
        <v>600</v>
      </c>
      <c r="G5" s="17" t="s">
        <v>436</v>
      </c>
      <c r="H5" s="18"/>
      <c r="I5" s="42" t="s">
        <v>437</v>
      </c>
      <c r="J5" s="44"/>
      <c r="L5" s="1">
        <v>350</v>
      </c>
      <c r="M5" s="1" t="s">
        <v>446</v>
      </c>
      <c r="N5" s="1">
        <v>10951</v>
      </c>
      <c r="O5" s="1">
        <v>133</v>
      </c>
      <c r="P5" s="45">
        <f>8995.71+1079.21</f>
        <v>10074.92</v>
      </c>
      <c r="Q5" s="45">
        <f>743.08-109.5</f>
        <v>633.58</v>
      </c>
      <c r="R5" s="45">
        <v>109.5</v>
      </c>
      <c r="S5" s="1">
        <f>P5/N5</f>
        <v>0.92</v>
      </c>
    </row>
    <row r="6" s="1" customFormat="1" ht="33" customHeight="1" spans="1:17">
      <c r="A6" s="15"/>
      <c r="B6" s="16" t="s">
        <v>447</v>
      </c>
      <c r="C6" s="17" t="s">
        <v>13</v>
      </c>
      <c r="D6" s="17"/>
      <c r="E6" s="16" t="s">
        <v>448</v>
      </c>
      <c r="F6" s="17">
        <v>500</v>
      </c>
      <c r="G6" s="17" t="s">
        <v>436</v>
      </c>
      <c r="H6" s="18"/>
      <c r="I6" s="42" t="s">
        <v>437</v>
      </c>
      <c r="J6" s="44"/>
      <c r="M6" s="1" t="s">
        <v>449</v>
      </c>
      <c r="N6" s="1">
        <v>15169</v>
      </c>
      <c r="O6" s="1">
        <f>N6-P6-Q6</f>
        <v>2211.27</v>
      </c>
      <c r="P6" s="45">
        <f>6320.79+57</f>
        <v>6377.79</v>
      </c>
      <c r="Q6" s="45">
        <f>6470.44+109.5</f>
        <v>6579.94</v>
      </c>
    </row>
    <row r="7" s="1" customFormat="1" ht="23.1" customHeight="1" spans="1:19">
      <c r="A7" s="15"/>
      <c r="B7" s="17" t="s">
        <v>450</v>
      </c>
      <c r="C7" s="17" t="s">
        <v>13</v>
      </c>
      <c r="D7" s="17"/>
      <c r="E7" s="16" t="s">
        <v>451</v>
      </c>
      <c r="F7" s="17">
        <v>2000</v>
      </c>
      <c r="G7" s="17" t="s">
        <v>436</v>
      </c>
      <c r="H7" s="18"/>
      <c r="I7" s="42" t="s">
        <v>437</v>
      </c>
      <c r="J7" s="44"/>
      <c r="M7" s="1" t="s">
        <v>449</v>
      </c>
      <c r="N7" s="1">
        <v>4500</v>
      </c>
      <c r="O7" s="1">
        <v>4500</v>
      </c>
      <c r="P7" s="45"/>
      <c r="Q7" s="45"/>
      <c r="R7" s="3"/>
      <c r="S7" s="3"/>
    </row>
    <row r="8" s="1" customFormat="1" ht="23.1" customHeight="1" spans="1:17">
      <c r="A8" s="15"/>
      <c r="B8" s="17"/>
      <c r="C8" s="17" t="s">
        <v>13</v>
      </c>
      <c r="D8" s="17"/>
      <c r="E8" s="16" t="s">
        <v>452</v>
      </c>
      <c r="F8" s="17">
        <v>144</v>
      </c>
      <c r="G8" s="17" t="s">
        <v>436</v>
      </c>
      <c r="H8" s="18"/>
      <c r="I8" s="42" t="s">
        <v>437</v>
      </c>
      <c r="J8" s="44"/>
      <c r="M8" s="1" t="s">
        <v>453</v>
      </c>
      <c r="N8" s="1">
        <v>4345</v>
      </c>
      <c r="O8" s="1">
        <f>N8-Q8</f>
        <v>1445</v>
      </c>
      <c r="P8" s="45"/>
      <c r="Q8" s="45">
        <v>2900</v>
      </c>
    </row>
    <row r="9" s="1" customFormat="1" ht="23.1" customHeight="1" spans="1:17">
      <c r="A9" s="15"/>
      <c r="B9" s="17"/>
      <c r="C9" s="17" t="s">
        <v>13</v>
      </c>
      <c r="D9" s="17"/>
      <c r="E9" s="16" t="s">
        <v>454</v>
      </c>
      <c r="F9" s="19">
        <v>99</v>
      </c>
      <c r="G9" s="17" t="s">
        <v>436</v>
      </c>
      <c r="H9" s="18"/>
      <c r="I9" s="42" t="s">
        <v>437</v>
      </c>
      <c r="J9" s="44"/>
      <c r="L9" s="19">
        <v>99</v>
      </c>
      <c r="M9" s="1" t="s">
        <v>455</v>
      </c>
      <c r="N9" s="1">
        <v>1304</v>
      </c>
      <c r="O9" s="1">
        <f>N9-P9-Q9</f>
        <v>0</v>
      </c>
      <c r="P9" s="45">
        <f>722+174.74</f>
        <v>896.74</v>
      </c>
      <c r="Q9" s="45">
        <v>407.26</v>
      </c>
    </row>
    <row r="10" s="1" customFormat="1" ht="23.1" customHeight="1" spans="1:17">
      <c r="A10" s="15"/>
      <c r="B10" s="17"/>
      <c r="C10" s="17" t="s">
        <v>13</v>
      </c>
      <c r="D10" s="17"/>
      <c r="E10" s="16" t="s">
        <v>456</v>
      </c>
      <c r="F10" s="19">
        <v>15.25</v>
      </c>
      <c r="G10" s="17" t="s">
        <v>436</v>
      </c>
      <c r="H10" s="18"/>
      <c r="I10" s="42" t="s">
        <v>437</v>
      </c>
      <c r="J10" s="44"/>
      <c r="L10" s="19">
        <v>15.25</v>
      </c>
      <c r="M10" s="1" t="s">
        <v>457</v>
      </c>
      <c r="N10" s="1">
        <v>405</v>
      </c>
      <c r="O10" s="1">
        <f>N10-P10</f>
        <v>0</v>
      </c>
      <c r="P10" s="45">
        <v>405</v>
      </c>
      <c r="Q10" s="45"/>
    </row>
    <row r="11" s="1" customFormat="1" ht="23.1" customHeight="1" spans="1:19">
      <c r="A11" s="15"/>
      <c r="B11" s="17"/>
      <c r="C11" s="17" t="s">
        <v>13</v>
      </c>
      <c r="D11" s="17"/>
      <c r="E11" s="16" t="s">
        <v>458</v>
      </c>
      <c r="F11" s="17">
        <v>101</v>
      </c>
      <c r="G11" s="17" t="s">
        <v>436</v>
      </c>
      <c r="H11" s="18"/>
      <c r="I11" s="42" t="s">
        <v>437</v>
      </c>
      <c r="J11" s="44"/>
      <c r="M11" s="1" t="s">
        <v>430</v>
      </c>
      <c r="P11" s="46">
        <f>SUM(P5:P10)</f>
        <v>17754.45</v>
      </c>
      <c r="Q11" s="46">
        <f>SUM(Q5:Q10)</f>
        <v>10520.78</v>
      </c>
      <c r="R11" s="46">
        <f>SUM(R5:R10)</f>
        <v>109.5</v>
      </c>
      <c r="S11" s="1">
        <f>P11/28384.73</f>
        <v>0.625493002751832</v>
      </c>
    </row>
    <row r="12" s="1" customFormat="1" ht="23.1" customHeight="1" spans="1:12">
      <c r="A12" s="15"/>
      <c r="B12" s="17" t="s">
        <v>450</v>
      </c>
      <c r="C12" s="17" t="s">
        <v>13</v>
      </c>
      <c r="D12" s="17"/>
      <c r="E12" s="16" t="s">
        <v>459</v>
      </c>
      <c r="F12" s="19">
        <v>48.46</v>
      </c>
      <c r="G12" s="17" t="s">
        <v>436</v>
      </c>
      <c r="H12" s="18"/>
      <c r="I12" s="42" t="s">
        <v>437</v>
      </c>
      <c r="J12" s="44"/>
      <c r="L12" s="19">
        <v>48.46</v>
      </c>
    </row>
    <row r="13" s="1" customFormat="1" ht="23.1" customHeight="1" spans="1:12">
      <c r="A13" s="15"/>
      <c r="B13" s="17"/>
      <c r="C13" s="17" t="s">
        <v>13</v>
      </c>
      <c r="D13" s="17"/>
      <c r="E13" s="16" t="s">
        <v>460</v>
      </c>
      <c r="F13" s="19">
        <v>49.3</v>
      </c>
      <c r="G13" s="17" t="s">
        <v>436</v>
      </c>
      <c r="H13" s="18"/>
      <c r="I13" s="42" t="s">
        <v>437</v>
      </c>
      <c r="J13" s="44"/>
      <c r="L13" s="19">
        <v>49.3</v>
      </c>
    </row>
    <row r="14" s="1" customFormat="1" ht="23.1" customHeight="1" spans="1:12">
      <c r="A14" s="15"/>
      <c r="B14" s="17"/>
      <c r="C14" s="17" t="s">
        <v>13</v>
      </c>
      <c r="D14" s="17"/>
      <c r="E14" s="16" t="s">
        <v>461</v>
      </c>
      <c r="F14" s="19">
        <v>80</v>
      </c>
      <c r="G14" s="17" t="s">
        <v>436</v>
      </c>
      <c r="H14" s="18"/>
      <c r="I14" s="42" t="s">
        <v>437</v>
      </c>
      <c r="J14" s="44"/>
      <c r="L14" s="19">
        <v>80</v>
      </c>
    </row>
    <row r="15" s="1" customFormat="1" ht="23.1" customHeight="1" spans="1:12">
      <c r="A15" s="15"/>
      <c r="B15" s="17"/>
      <c r="C15" s="17" t="s">
        <v>13</v>
      </c>
      <c r="D15" s="17"/>
      <c r="E15" s="16" t="s">
        <v>462</v>
      </c>
      <c r="F15" s="19">
        <v>57.2</v>
      </c>
      <c r="G15" s="17" t="s">
        <v>436</v>
      </c>
      <c r="H15" s="18"/>
      <c r="I15" s="42" t="s">
        <v>437</v>
      </c>
      <c r="J15" s="44"/>
      <c r="L15" s="19">
        <v>57.2</v>
      </c>
    </row>
    <row r="16" s="1" customFormat="1" ht="23.1" customHeight="1" spans="1:12">
      <c r="A16" s="15"/>
      <c r="B16" s="17"/>
      <c r="C16" s="17" t="s">
        <v>13</v>
      </c>
      <c r="D16" s="17"/>
      <c r="E16" s="16" t="s">
        <v>463</v>
      </c>
      <c r="F16" s="19">
        <v>41.5</v>
      </c>
      <c r="G16" s="17" t="s">
        <v>436</v>
      </c>
      <c r="H16" s="18"/>
      <c r="I16" s="42" t="s">
        <v>437</v>
      </c>
      <c r="J16" s="44"/>
      <c r="L16" s="19">
        <v>41.5</v>
      </c>
    </row>
    <row r="17" s="1" customFormat="1" ht="23.1" customHeight="1" spans="1:10">
      <c r="A17" s="15"/>
      <c r="B17" s="17"/>
      <c r="C17" s="17" t="s">
        <v>13</v>
      </c>
      <c r="D17" s="17"/>
      <c r="E17" s="16" t="s">
        <v>464</v>
      </c>
      <c r="F17" s="17">
        <v>160</v>
      </c>
      <c r="G17" s="17" t="s">
        <v>436</v>
      </c>
      <c r="H17" s="18"/>
      <c r="I17" s="42" t="s">
        <v>437</v>
      </c>
      <c r="J17" s="44"/>
    </row>
    <row r="18" s="1" customFormat="1" ht="27" spans="1:12">
      <c r="A18" s="15"/>
      <c r="B18" s="16" t="s">
        <v>465</v>
      </c>
      <c r="C18" s="17" t="s">
        <v>13</v>
      </c>
      <c r="D18" s="17"/>
      <c r="E18" s="16" t="s">
        <v>466</v>
      </c>
      <c r="F18" s="17">
        <v>1000</v>
      </c>
      <c r="G18" s="17" t="s">
        <v>436</v>
      </c>
      <c r="H18" s="18"/>
      <c r="I18" s="42" t="s">
        <v>437</v>
      </c>
      <c r="J18" s="44"/>
      <c r="L18" s="1">
        <f>1650-L4-L5</f>
        <v>279</v>
      </c>
    </row>
    <row r="19" s="1" customFormat="1" ht="27" spans="1:10">
      <c r="A19" s="15"/>
      <c r="B19" s="17" t="s">
        <v>467</v>
      </c>
      <c r="C19" s="17" t="s">
        <v>13</v>
      </c>
      <c r="D19" s="17"/>
      <c r="E19" s="16" t="s">
        <v>468</v>
      </c>
      <c r="F19" s="17">
        <v>100</v>
      </c>
      <c r="G19" s="17" t="s">
        <v>436</v>
      </c>
      <c r="H19" s="18"/>
      <c r="I19" s="42" t="s">
        <v>437</v>
      </c>
      <c r="J19" s="44"/>
    </row>
    <row r="20" s="1" customFormat="1" ht="27" spans="1:10">
      <c r="A20" s="15"/>
      <c r="B20" s="17"/>
      <c r="C20" s="17" t="s">
        <v>13</v>
      </c>
      <c r="D20" s="17"/>
      <c r="E20" s="16" t="s">
        <v>469</v>
      </c>
      <c r="F20" s="17">
        <v>300</v>
      </c>
      <c r="G20" s="17" t="s">
        <v>436</v>
      </c>
      <c r="H20" s="18"/>
      <c r="I20" s="42" t="s">
        <v>437</v>
      </c>
      <c r="J20" s="44"/>
    </row>
    <row r="21" s="1" customFormat="1" ht="27" spans="1:10">
      <c r="A21" s="15"/>
      <c r="B21" s="17"/>
      <c r="C21" s="17" t="s">
        <v>13</v>
      </c>
      <c r="D21" s="17"/>
      <c r="E21" s="16" t="s">
        <v>470</v>
      </c>
      <c r="F21" s="17">
        <v>300</v>
      </c>
      <c r="G21" s="17" t="s">
        <v>436</v>
      </c>
      <c r="H21" s="18"/>
      <c r="I21" s="42" t="s">
        <v>437</v>
      </c>
      <c r="J21" s="44"/>
    </row>
    <row r="22" s="1" customFormat="1" ht="27" spans="1:10">
      <c r="A22" s="15"/>
      <c r="B22" s="17"/>
      <c r="C22" s="17" t="s">
        <v>13</v>
      </c>
      <c r="D22" s="17"/>
      <c r="E22" s="16" t="s">
        <v>471</v>
      </c>
      <c r="F22" s="17">
        <v>300</v>
      </c>
      <c r="G22" s="17" t="s">
        <v>436</v>
      </c>
      <c r="H22" s="18"/>
      <c r="I22" s="42" t="s">
        <v>437</v>
      </c>
      <c r="J22" s="44"/>
    </row>
    <row r="23" s="1" customFormat="1" ht="27" spans="1:10">
      <c r="A23" s="15"/>
      <c r="B23" s="17"/>
      <c r="C23" s="17" t="s">
        <v>13</v>
      </c>
      <c r="D23" s="17"/>
      <c r="E23" s="16" t="s">
        <v>472</v>
      </c>
      <c r="F23" s="17">
        <v>300</v>
      </c>
      <c r="G23" s="17" t="s">
        <v>436</v>
      </c>
      <c r="H23" s="18"/>
      <c r="I23" s="42" t="s">
        <v>437</v>
      </c>
      <c r="J23" s="44"/>
    </row>
    <row r="24" s="1" customFormat="1" ht="27" spans="1:10">
      <c r="A24" s="15"/>
      <c r="B24" s="17"/>
      <c r="C24" s="17" t="s">
        <v>13</v>
      </c>
      <c r="D24" s="17"/>
      <c r="E24" s="16" t="s">
        <v>473</v>
      </c>
      <c r="F24" s="17">
        <v>100</v>
      </c>
      <c r="G24" s="17" t="s">
        <v>436</v>
      </c>
      <c r="H24" s="18"/>
      <c r="I24" s="42" t="s">
        <v>437</v>
      </c>
      <c r="J24" s="44"/>
    </row>
    <row r="25" s="1" customFormat="1" ht="40.5" spans="1:10">
      <c r="A25" s="15"/>
      <c r="B25" s="17"/>
      <c r="C25" s="17" t="s">
        <v>13</v>
      </c>
      <c r="D25" s="17"/>
      <c r="E25" s="16" t="s">
        <v>474</v>
      </c>
      <c r="F25" s="17">
        <v>700</v>
      </c>
      <c r="G25" s="17" t="s">
        <v>436</v>
      </c>
      <c r="H25" s="18"/>
      <c r="I25" s="42" t="s">
        <v>437</v>
      </c>
      <c r="J25" s="44"/>
    </row>
    <row r="26" s="1" customFormat="1" ht="54" spans="1:11">
      <c r="A26" s="15"/>
      <c r="B26" s="16" t="s">
        <v>475</v>
      </c>
      <c r="C26" s="17" t="s">
        <v>13</v>
      </c>
      <c r="D26" s="20"/>
      <c r="E26" s="16" t="s">
        <v>476</v>
      </c>
      <c r="F26" s="17">
        <v>7400</v>
      </c>
      <c r="G26" s="17" t="s">
        <v>477</v>
      </c>
      <c r="H26" s="18"/>
      <c r="I26" s="42" t="s">
        <v>437</v>
      </c>
      <c r="J26" s="44"/>
      <c r="K26" s="1" t="s">
        <v>478</v>
      </c>
    </row>
    <row r="27" s="1" customFormat="1" ht="27" spans="1:10">
      <c r="A27" s="15"/>
      <c r="B27" s="16" t="s">
        <v>183</v>
      </c>
      <c r="C27" s="16" t="s">
        <v>173</v>
      </c>
      <c r="D27" s="16"/>
      <c r="E27" s="16" t="s">
        <v>479</v>
      </c>
      <c r="F27" s="17">
        <v>109.5</v>
      </c>
      <c r="G27" s="17" t="s">
        <v>436</v>
      </c>
      <c r="H27" s="18"/>
      <c r="I27" s="42" t="s">
        <v>437</v>
      </c>
      <c r="J27" s="44"/>
    </row>
    <row r="28" s="1" customFormat="1" ht="27" spans="1:10">
      <c r="A28" s="15"/>
      <c r="B28" s="21" t="s">
        <v>65</v>
      </c>
      <c r="C28" s="17" t="s">
        <v>13</v>
      </c>
      <c r="D28" s="16"/>
      <c r="E28" s="16" t="s">
        <v>480</v>
      </c>
      <c r="F28" s="20">
        <v>57</v>
      </c>
      <c r="G28" s="17" t="s">
        <v>481</v>
      </c>
      <c r="H28" s="18"/>
      <c r="I28" s="42" t="s">
        <v>437</v>
      </c>
      <c r="J28" s="44"/>
    </row>
    <row r="29" s="1" customFormat="1" ht="90" customHeight="1" spans="1:14">
      <c r="A29" s="15"/>
      <c r="B29" s="21" t="s">
        <v>482</v>
      </c>
      <c r="C29" s="17" t="s">
        <v>69</v>
      </c>
      <c r="D29" s="16"/>
      <c r="E29" s="16"/>
      <c r="F29" s="22">
        <v>10113.52</v>
      </c>
      <c r="G29" s="17" t="s">
        <v>483</v>
      </c>
      <c r="H29" s="18"/>
      <c r="I29" s="42" t="s">
        <v>437</v>
      </c>
      <c r="J29" s="44"/>
      <c r="K29" s="1" t="s">
        <v>484</v>
      </c>
      <c r="L29" s="1" t="s">
        <v>485</v>
      </c>
      <c r="N29" s="1" t="s">
        <v>486</v>
      </c>
    </row>
    <row r="30" s="1" customFormat="1" ht="27" spans="1:10">
      <c r="A30" s="23"/>
      <c r="B30" s="24" t="s">
        <v>487</v>
      </c>
      <c r="C30" s="25" t="s">
        <v>69</v>
      </c>
      <c r="D30" s="26" t="s">
        <v>488</v>
      </c>
      <c r="E30" s="26" t="s">
        <v>489</v>
      </c>
      <c r="F30" s="27">
        <v>79</v>
      </c>
      <c r="G30" s="25" t="s">
        <v>490</v>
      </c>
      <c r="H30" s="28"/>
      <c r="I30" s="47" t="s">
        <v>437</v>
      </c>
      <c r="J30" s="48"/>
    </row>
    <row r="31" s="1" customFormat="1" ht="27" spans="1:10">
      <c r="A31" s="23"/>
      <c r="B31" s="24" t="s">
        <v>487</v>
      </c>
      <c r="C31" s="25" t="s">
        <v>69</v>
      </c>
      <c r="D31" s="26" t="s">
        <v>491</v>
      </c>
      <c r="E31" s="26" t="s">
        <v>492</v>
      </c>
      <c r="F31" s="27">
        <v>17.6</v>
      </c>
      <c r="G31" s="25" t="s">
        <v>490</v>
      </c>
      <c r="H31" s="28"/>
      <c r="I31" s="47" t="s">
        <v>437</v>
      </c>
      <c r="J31" s="48"/>
    </row>
    <row r="32" s="1" customFormat="1" ht="27" spans="1:10">
      <c r="A32" s="23"/>
      <c r="B32" s="24" t="s">
        <v>487</v>
      </c>
      <c r="C32" s="25" t="s">
        <v>69</v>
      </c>
      <c r="D32" s="26" t="s">
        <v>493</v>
      </c>
      <c r="E32" s="26" t="s">
        <v>494</v>
      </c>
      <c r="F32" s="27">
        <v>18.36</v>
      </c>
      <c r="G32" s="25" t="s">
        <v>490</v>
      </c>
      <c r="H32" s="28"/>
      <c r="I32" s="47" t="s">
        <v>437</v>
      </c>
      <c r="J32" s="48"/>
    </row>
    <row r="33" s="1" customFormat="1" ht="27" spans="1:10">
      <c r="A33" s="23"/>
      <c r="B33" s="24" t="s">
        <v>487</v>
      </c>
      <c r="C33" s="25" t="s">
        <v>69</v>
      </c>
      <c r="D33" s="26" t="s">
        <v>357</v>
      </c>
      <c r="E33" s="26" t="s">
        <v>495</v>
      </c>
      <c r="F33" s="27">
        <v>18.8</v>
      </c>
      <c r="G33" s="25" t="s">
        <v>490</v>
      </c>
      <c r="H33" s="28"/>
      <c r="I33" s="47" t="s">
        <v>437</v>
      </c>
      <c r="J33" s="48"/>
    </row>
    <row r="34" s="1" customFormat="1" ht="27" spans="1:10">
      <c r="A34" s="23"/>
      <c r="B34" s="24" t="s">
        <v>487</v>
      </c>
      <c r="C34" s="25" t="s">
        <v>69</v>
      </c>
      <c r="D34" s="26" t="s">
        <v>496</v>
      </c>
      <c r="E34" s="26" t="s">
        <v>497</v>
      </c>
      <c r="F34" s="27">
        <v>52.5</v>
      </c>
      <c r="G34" s="25" t="s">
        <v>490</v>
      </c>
      <c r="H34" s="28"/>
      <c r="I34" s="47" t="s">
        <v>437</v>
      </c>
      <c r="J34" s="48"/>
    </row>
    <row r="35" s="1" customFormat="1" ht="27" spans="1:10">
      <c r="A35" s="23"/>
      <c r="B35" s="24" t="s">
        <v>487</v>
      </c>
      <c r="C35" s="25" t="s">
        <v>69</v>
      </c>
      <c r="D35" s="26" t="s">
        <v>106</v>
      </c>
      <c r="E35" s="26" t="s">
        <v>498</v>
      </c>
      <c r="F35" s="27">
        <v>35</v>
      </c>
      <c r="G35" s="25" t="s">
        <v>490</v>
      </c>
      <c r="H35" s="28"/>
      <c r="I35" s="47" t="s">
        <v>437</v>
      </c>
      <c r="J35" s="48"/>
    </row>
    <row r="36" s="1" customFormat="1" ht="27" spans="1:10">
      <c r="A36" s="23"/>
      <c r="B36" s="24" t="s">
        <v>487</v>
      </c>
      <c r="C36" s="25" t="s">
        <v>69</v>
      </c>
      <c r="D36" s="26" t="s">
        <v>499</v>
      </c>
      <c r="E36" s="26" t="s">
        <v>498</v>
      </c>
      <c r="F36" s="27">
        <v>35</v>
      </c>
      <c r="G36" s="25" t="s">
        <v>490</v>
      </c>
      <c r="H36" s="28"/>
      <c r="I36" s="47" t="s">
        <v>437</v>
      </c>
      <c r="J36" s="48"/>
    </row>
    <row r="37" s="1" customFormat="1" ht="27" spans="1:10">
      <c r="A37" s="23"/>
      <c r="B37" s="24" t="s">
        <v>487</v>
      </c>
      <c r="C37" s="25" t="s">
        <v>69</v>
      </c>
      <c r="D37" s="26" t="s">
        <v>500</v>
      </c>
      <c r="E37" s="26" t="s">
        <v>498</v>
      </c>
      <c r="F37" s="27">
        <v>35</v>
      </c>
      <c r="G37" s="25" t="s">
        <v>490</v>
      </c>
      <c r="H37" s="28"/>
      <c r="I37" s="47" t="s">
        <v>437</v>
      </c>
      <c r="J37" s="48"/>
    </row>
    <row r="38" s="1" customFormat="1" ht="27" spans="1:10">
      <c r="A38" s="23"/>
      <c r="B38" s="24" t="s">
        <v>487</v>
      </c>
      <c r="C38" s="25" t="s">
        <v>69</v>
      </c>
      <c r="D38" s="26" t="s">
        <v>129</v>
      </c>
      <c r="E38" s="26" t="s">
        <v>501</v>
      </c>
      <c r="F38" s="27">
        <v>88</v>
      </c>
      <c r="G38" s="25" t="s">
        <v>490</v>
      </c>
      <c r="H38" s="28"/>
      <c r="I38" s="47" t="s">
        <v>437</v>
      </c>
      <c r="J38" s="48"/>
    </row>
    <row r="39" s="1" customFormat="1" ht="27" spans="1:10">
      <c r="A39" s="23"/>
      <c r="B39" s="24" t="s">
        <v>502</v>
      </c>
      <c r="C39" s="25" t="s">
        <v>69</v>
      </c>
      <c r="D39" s="26" t="s">
        <v>129</v>
      </c>
      <c r="E39" s="26" t="s">
        <v>503</v>
      </c>
      <c r="F39" s="27">
        <v>28</v>
      </c>
      <c r="G39" s="25" t="s">
        <v>490</v>
      </c>
      <c r="H39" s="28"/>
      <c r="I39" s="47" t="s">
        <v>437</v>
      </c>
      <c r="J39" s="48"/>
    </row>
    <row r="40" s="1" customFormat="1" ht="27" spans="1:10">
      <c r="A40" s="23"/>
      <c r="B40" s="24" t="s">
        <v>504</v>
      </c>
      <c r="C40" s="25" t="s">
        <v>13</v>
      </c>
      <c r="D40" s="26" t="s">
        <v>505</v>
      </c>
      <c r="E40" s="26" t="s">
        <v>506</v>
      </c>
      <c r="F40" s="27">
        <v>209</v>
      </c>
      <c r="G40" s="25" t="s">
        <v>490</v>
      </c>
      <c r="H40" s="28"/>
      <c r="I40" s="47" t="s">
        <v>437</v>
      </c>
      <c r="J40" s="48"/>
    </row>
    <row r="41" s="1" customFormat="1" ht="27" spans="1:10">
      <c r="A41" s="23"/>
      <c r="B41" s="24" t="s">
        <v>507</v>
      </c>
      <c r="C41" s="25" t="s">
        <v>13</v>
      </c>
      <c r="D41" s="26" t="s">
        <v>508</v>
      </c>
      <c r="E41" s="26" t="s">
        <v>509</v>
      </c>
      <c r="F41" s="27">
        <v>288</v>
      </c>
      <c r="G41" s="25" t="s">
        <v>490</v>
      </c>
      <c r="H41" s="28"/>
      <c r="I41" s="47" t="s">
        <v>437</v>
      </c>
      <c r="J41" s="48"/>
    </row>
    <row r="42" s="1" customFormat="1" ht="27" spans="1:10">
      <c r="A42" s="23"/>
      <c r="B42" s="24" t="s">
        <v>510</v>
      </c>
      <c r="C42" s="25" t="s">
        <v>13</v>
      </c>
      <c r="D42" s="26" t="s">
        <v>511</v>
      </c>
      <c r="E42" s="26" t="s">
        <v>512</v>
      </c>
      <c r="F42" s="27">
        <v>105</v>
      </c>
      <c r="G42" s="25" t="s">
        <v>490</v>
      </c>
      <c r="H42" s="28"/>
      <c r="I42" s="47" t="s">
        <v>437</v>
      </c>
      <c r="J42" s="48"/>
    </row>
    <row r="43" s="1" customFormat="1" ht="27" spans="1:10">
      <c r="A43" s="23"/>
      <c r="B43" s="24" t="s">
        <v>513</v>
      </c>
      <c r="C43" s="25" t="s">
        <v>13</v>
      </c>
      <c r="D43" s="26" t="s">
        <v>514</v>
      </c>
      <c r="E43" s="26" t="s">
        <v>515</v>
      </c>
      <c r="F43" s="27">
        <v>120</v>
      </c>
      <c r="G43" s="25" t="s">
        <v>490</v>
      </c>
      <c r="H43" s="28"/>
      <c r="I43" s="47" t="s">
        <v>437</v>
      </c>
      <c r="J43" s="48"/>
    </row>
    <row r="44" s="1" customFormat="1" ht="54" spans="1:14">
      <c r="A44" s="23"/>
      <c r="B44" s="24" t="s">
        <v>516</v>
      </c>
      <c r="C44" s="25" t="s">
        <v>13</v>
      </c>
      <c r="D44" s="26" t="s">
        <v>517</v>
      </c>
      <c r="E44" s="26" t="s">
        <v>518</v>
      </c>
      <c r="F44" s="27">
        <v>579.74</v>
      </c>
      <c r="G44" s="25" t="s">
        <v>519</v>
      </c>
      <c r="H44" s="28"/>
      <c r="I44" s="47" t="s">
        <v>520</v>
      </c>
      <c r="J44" s="48"/>
      <c r="K44" s="1" t="s">
        <v>521</v>
      </c>
      <c r="N44" s="1">
        <f>M45-5447.47</f>
        <v>1648.7125</v>
      </c>
    </row>
    <row r="45" s="2" customFormat="1" ht="23.1" customHeight="1" spans="1:19">
      <c r="A45" s="29"/>
      <c r="B45" s="30" t="s">
        <v>387</v>
      </c>
      <c r="C45" s="30"/>
      <c r="D45" s="30"/>
      <c r="E45" s="30"/>
      <c r="F45" s="30">
        <f>SUM(F4:F44)</f>
        <v>28384.73</v>
      </c>
      <c r="G45" s="31"/>
      <c r="H45" s="32"/>
      <c r="I45" s="49"/>
      <c r="J45" s="50"/>
      <c r="K45" s="1" t="s">
        <v>522</v>
      </c>
      <c r="L45" s="1"/>
      <c r="M45" s="1">
        <f>28384.73*0.25</f>
        <v>7096.1825</v>
      </c>
      <c r="N45" s="1"/>
      <c r="O45" s="1"/>
      <c r="P45" s="1"/>
      <c r="Q45" s="1"/>
      <c r="R45" s="1"/>
      <c r="S45" s="1"/>
    </row>
    <row r="46" ht="27" spans="1:19">
      <c r="A46" s="33"/>
      <c r="B46" s="34" t="s">
        <v>523</v>
      </c>
      <c r="C46" s="27" t="s">
        <v>13</v>
      </c>
      <c r="D46" s="33"/>
      <c r="E46" s="34" t="s">
        <v>524</v>
      </c>
      <c r="F46" s="35">
        <v>2000</v>
      </c>
      <c r="G46" s="25" t="s">
        <v>525</v>
      </c>
      <c r="H46" s="36"/>
      <c r="I46" s="51"/>
      <c r="J46" s="52"/>
      <c r="M46" s="1"/>
      <c r="N46" s="1"/>
      <c r="O46" s="1"/>
      <c r="P46" s="1"/>
      <c r="Q46" s="1"/>
      <c r="R46" s="1"/>
      <c r="S46" s="1"/>
    </row>
    <row r="47" ht="27" spans="1:10">
      <c r="A47" s="33"/>
      <c r="B47" s="34" t="s">
        <v>526</v>
      </c>
      <c r="C47" s="27" t="s">
        <v>13</v>
      </c>
      <c r="D47" s="33"/>
      <c r="E47" s="34" t="s">
        <v>527</v>
      </c>
      <c r="F47" s="35">
        <v>500</v>
      </c>
      <c r="G47" s="25" t="s">
        <v>481</v>
      </c>
      <c r="H47" s="36"/>
      <c r="I47" s="51"/>
      <c r="J47" s="52"/>
    </row>
    <row r="48" ht="27" spans="1:10">
      <c r="A48" s="33"/>
      <c r="B48" s="34" t="s">
        <v>528</v>
      </c>
      <c r="C48" s="27" t="s">
        <v>69</v>
      </c>
      <c r="D48" s="33"/>
      <c r="E48" s="34" t="s">
        <v>529</v>
      </c>
      <c r="F48" s="35">
        <v>1000</v>
      </c>
      <c r="G48" s="25" t="s">
        <v>525</v>
      </c>
      <c r="H48" s="36"/>
      <c r="I48" s="51"/>
      <c r="J48" s="52"/>
    </row>
    <row r="49" ht="27" spans="1:10">
      <c r="A49" s="33"/>
      <c r="B49" s="34" t="s">
        <v>530</v>
      </c>
      <c r="C49" s="27" t="s">
        <v>173</v>
      </c>
      <c r="D49" s="33"/>
      <c r="E49" s="34" t="s">
        <v>531</v>
      </c>
      <c r="F49" s="35">
        <v>1372.39</v>
      </c>
      <c r="G49" s="25" t="s">
        <v>481</v>
      </c>
      <c r="H49" s="36"/>
      <c r="I49" s="51" t="s">
        <v>391</v>
      </c>
      <c r="J49" s="52"/>
    </row>
    <row r="50" ht="54" spans="1:12">
      <c r="A50" s="33"/>
      <c r="B50" s="34" t="s">
        <v>532</v>
      </c>
      <c r="C50" s="27" t="s">
        <v>173</v>
      </c>
      <c r="D50" s="33"/>
      <c r="E50" s="34" t="s">
        <v>533</v>
      </c>
      <c r="F50" s="35">
        <v>817</v>
      </c>
      <c r="G50" s="25" t="s">
        <v>534</v>
      </c>
      <c r="H50" s="36"/>
      <c r="I50" s="51"/>
      <c r="J50" s="52"/>
      <c r="K50" s="3" t="s">
        <v>535</v>
      </c>
      <c r="L50" s="53">
        <f>F50/4</f>
        <v>204.25</v>
      </c>
    </row>
    <row r="51" s="1" customFormat="1" ht="50.1" customHeight="1" spans="1:19">
      <c r="A51" s="23"/>
      <c r="B51" s="26" t="s">
        <v>168</v>
      </c>
      <c r="C51" s="25" t="s">
        <v>13</v>
      </c>
      <c r="D51" s="26"/>
      <c r="E51" s="26" t="s">
        <v>536</v>
      </c>
      <c r="F51" s="25">
        <v>200</v>
      </c>
      <c r="G51" s="25" t="s">
        <v>525</v>
      </c>
      <c r="H51" s="28"/>
      <c r="I51" s="47" t="s">
        <v>437</v>
      </c>
      <c r="J51" s="48"/>
      <c r="M51" s="3"/>
      <c r="N51" s="3"/>
      <c r="O51" s="3"/>
      <c r="P51" s="3"/>
      <c r="Q51" s="3"/>
      <c r="R51" s="3"/>
      <c r="S51" s="3"/>
    </row>
    <row r="52" s="1" customFormat="1" ht="36.95" customHeight="1" spans="1:12">
      <c r="A52" s="23"/>
      <c r="B52" s="24" t="s">
        <v>172</v>
      </c>
      <c r="C52" s="25" t="s">
        <v>13</v>
      </c>
      <c r="D52" s="26"/>
      <c r="E52" s="26" t="s">
        <v>537</v>
      </c>
      <c r="F52" s="25">
        <v>540</v>
      </c>
      <c r="G52" s="25" t="s">
        <v>525</v>
      </c>
      <c r="H52" s="28"/>
      <c r="I52" s="47" t="s">
        <v>437</v>
      </c>
      <c r="J52" s="48"/>
      <c r="L52" s="54">
        <f>F52/2</f>
        <v>270</v>
      </c>
    </row>
    <row r="53" ht="33" customHeight="1" spans="1:19">
      <c r="A53" s="33"/>
      <c r="B53" s="34" t="s">
        <v>538</v>
      </c>
      <c r="C53" s="27"/>
      <c r="D53" s="33"/>
      <c r="E53" s="34" t="s">
        <v>539</v>
      </c>
      <c r="F53" s="35">
        <v>78.88</v>
      </c>
      <c r="G53" s="25" t="s">
        <v>481</v>
      </c>
      <c r="H53" s="36"/>
      <c r="I53" s="51"/>
      <c r="J53" s="52"/>
      <c r="L53" s="35">
        <v>78.88</v>
      </c>
      <c r="M53" s="1"/>
      <c r="N53" s="1"/>
      <c r="O53" s="1"/>
      <c r="P53" s="1"/>
      <c r="Q53" s="1"/>
      <c r="R53" s="1"/>
      <c r="S53" s="1"/>
    </row>
    <row r="54" ht="39" customHeight="1" spans="1:12">
      <c r="A54" s="33"/>
      <c r="B54" s="34" t="s">
        <v>540</v>
      </c>
      <c r="C54" s="27"/>
      <c r="D54" s="33"/>
      <c r="E54" s="34" t="s">
        <v>541</v>
      </c>
      <c r="F54" s="35">
        <v>203</v>
      </c>
      <c r="G54" s="25" t="s">
        <v>481</v>
      </c>
      <c r="H54" s="36"/>
      <c r="I54" s="51"/>
      <c r="J54" s="52"/>
      <c r="L54" s="35">
        <v>203</v>
      </c>
    </row>
    <row r="55" customHeight="1" spans="1:10">
      <c r="A55" s="33"/>
      <c r="B55" s="27" t="s">
        <v>542</v>
      </c>
      <c r="C55" s="27"/>
      <c r="D55" s="33"/>
      <c r="E55" s="37"/>
      <c r="F55" s="33">
        <v>197</v>
      </c>
      <c r="G55" s="25" t="s">
        <v>543</v>
      </c>
      <c r="H55" s="36"/>
      <c r="I55" s="47" t="s">
        <v>437</v>
      </c>
      <c r="J55" s="52"/>
    </row>
    <row r="56" customHeight="1" spans="1:10">
      <c r="A56" s="33"/>
      <c r="B56" s="27" t="s">
        <v>544</v>
      </c>
      <c r="C56" s="27"/>
      <c r="D56" s="33"/>
      <c r="E56" s="37"/>
      <c r="F56" s="33">
        <v>100</v>
      </c>
      <c r="G56" s="25" t="s">
        <v>543</v>
      </c>
      <c r="H56" s="36"/>
      <c r="I56" s="47" t="s">
        <v>437</v>
      </c>
      <c r="J56" s="52"/>
    </row>
    <row r="57" customHeight="1" spans="1:10">
      <c r="A57" s="33"/>
      <c r="B57" s="27" t="s">
        <v>545</v>
      </c>
      <c r="C57" s="27"/>
      <c r="D57" s="33"/>
      <c r="E57" s="37"/>
      <c r="F57" s="33">
        <v>1148</v>
      </c>
      <c r="G57" s="25" t="s">
        <v>543</v>
      </c>
      <c r="H57" s="36"/>
      <c r="I57" s="51" t="s">
        <v>391</v>
      </c>
      <c r="J57" s="52"/>
    </row>
    <row r="58" customHeight="1" spans="1:10">
      <c r="A58" s="33"/>
      <c r="B58" s="27" t="s">
        <v>546</v>
      </c>
      <c r="C58" s="27"/>
      <c r="D58" s="33"/>
      <c r="E58" s="37"/>
      <c r="F58" s="33">
        <v>133</v>
      </c>
      <c r="G58" s="25" t="s">
        <v>436</v>
      </c>
      <c r="H58" s="36"/>
      <c r="I58" s="51" t="s">
        <v>547</v>
      </c>
      <c r="J58" s="52"/>
    </row>
    <row r="59" customHeight="1" spans="2:6">
      <c r="B59" s="2" t="s">
        <v>548</v>
      </c>
      <c r="C59" s="2"/>
      <c r="D59" s="2"/>
      <c r="E59" s="2"/>
      <c r="F59" s="3">
        <f>SUM(F46:F58)</f>
        <v>8289.27</v>
      </c>
    </row>
    <row r="60" customHeight="1" spans="2:6">
      <c r="B60" s="38" t="s">
        <v>549</v>
      </c>
      <c r="C60" s="38"/>
      <c r="D60" s="38"/>
      <c r="E60" s="38"/>
      <c r="F60" s="3">
        <f>F45+F59</f>
        <v>36674</v>
      </c>
    </row>
    <row r="61" customHeight="1" spans="6:6">
      <c r="F61" s="3">
        <v>2900</v>
      </c>
    </row>
  </sheetData>
  <mergeCells count="8">
    <mergeCell ref="A1:C1"/>
    <mergeCell ref="A2:J2"/>
    <mergeCell ref="B45:E45"/>
    <mergeCell ref="B59:E59"/>
    <mergeCell ref="B60:E60"/>
    <mergeCell ref="B7:B11"/>
    <mergeCell ref="B12:B17"/>
    <mergeCell ref="B19:B25"/>
  </mergeCells>
  <printOptions horizontalCentered="1"/>
  <pageMargins left="0.786805555555556" right="0.786805555555556" top="0.984027777777778" bottom="0.984027777777778" header="0.5" footer="0.5"/>
  <pageSetup paperSize="9" orientation="landscape"/>
  <headerFooter/>
  <ignoredErrors>
    <ignoredError sqref="O8"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2023年全口径项目（不打印）</vt:lpstr>
      <vt:lpstr>产业、脱贫村基础设施、其他（原表）</vt:lpstr>
      <vt:lpstr>非贫困村基础设施（原表）</vt:lpstr>
      <vt:lpstr>全部项目分文号（非整合方案用）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淡然</cp:lastModifiedBy>
  <dcterms:created xsi:type="dcterms:W3CDTF">2021-08-27T08:50:00Z</dcterms:created>
  <dcterms:modified xsi:type="dcterms:W3CDTF">2023-12-29T08:13:30Z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E3F986C600D14A9BA74A9C443846E86D_13</vt:lpwstr>
  </property>
  <property fmtid="{D5CDD505-2E9C-101B-9397-08002B2CF9AE}" pid="4" name="KSOReadingLayout">
    <vt:bool>true</vt:bool>
  </property>
</Properties>
</file>